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60" windowWidth="12120" windowHeight="9120"/>
  </bookViews>
  <sheets>
    <sheet name="Лист 1" sheetId="8" r:id="rId1"/>
  </sheets>
  <definedNames>
    <definedName name="_xlnm._FilterDatabase" localSheetId="0" hidden="1">'Лист 1'!$A$9:$I$114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Area" localSheetId="0">'Лист 1'!$A$1:$H$125</definedName>
  </definedNames>
  <calcPr calcId="124519"/>
</workbook>
</file>

<file path=xl/calcChain.xml><?xml version="1.0" encoding="utf-8"?>
<calcChain xmlns="http://schemas.openxmlformats.org/spreadsheetml/2006/main">
  <c r="H39" i="8"/>
  <c r="H40"/>
  <c r="H41"/>
  <c r="H47"/>
  <c r="H48"/>
  <c r="H49"/>
  <c r="H51"/>
  <c r="H52"/>
  <c r="H54"/>
  <c r="H55"/>
  <c r="H56"/>
  <c r="H60"/>
  <c r="H66"/>
  <c r="H67"/>
  <c r="H69"/>
  <c r="H74"/>
  <c r="H81"/>
  <c r="H89"/>
  <c r="H95"/>
  <c r="H99"/>
  <c r="H106"/>
  <c r="H113"/>
  <c r="H120"/>
  <c r="H122"/>
  <c r="H17"/>
  <c r="H18"/>
  <c r="H19"/>
  <c r="H22"/>
  <c r="H23"/>
  <c r="H25"/>
  <c r="H26"/>
  <c r="G121"/>
  <c r="H121"/>
  <c r="F121"/>
  <c r="G119"/>
  <c r="H119"/>
  <c r="F119"/>
  <c r="G118"/>
  <c r="H118"/>
  <c r="F118"/>
  <c r="F117"/>
  <c r="F116"/>
  <c r="F115"/>
  <c r="F114"/>
  <c r="G112"/>
  <c r="F112"/>
  <c r="G111"/>
  <c r="F111"/>
  <c r="G110"/>
  <c r="F110"/>
  <c r="G109"/>
  <c r="F109"/>
  <c r="G108"/>
  <c r="F108"/>
  <c r="G107"/>
  <c r="F107"/>
  <c r="G105"/>
  <c r="H105"/>
  <c r="F105"/>
  <c r="G104"/>
  <c r="H104"/>
  <c r="F104"/>
  <c r="F103"/>
  <c r="F102"/>
  <c r="F101"/>
  <c r="F100"/>
  <c r="G98"/>
  <c r="H98"/>
  <c r="F98"/>
  <c r="G97"/>
  <c r="H97"/>
  <c r="F97"/>
  <c r="G96"/>
  <c r="H96"/>
  <c r="F96"/>
  <c r="G94"/>
  <c r="H94"/>
  <c r="F94"/>
  <c r="G93"/>
  <c r="H93"/>
  <c r="F93"/>
  <c r="G92"/>
  <c r="H92"/>
  <c r="F92"/>
  <c r="G91"/>
  <c r="H91"/>
  <c r="F91"/>
  <c r="G90"/>
  <c r="H90"/>
  <c r="F90"/>
  <c r="G88"/>
  <c r="F88"/>
  <c r="G87"/>
  <c r="G86"/>
  <c r="G85"/>
  <c r="F84"/>
  <c r="H84"/>
  <c r="G83"/>
  <c r="H83"/>
  <c r="F83"/>
  <c r="G82"/>
  <c r="H82"/>
  <c r="F82"/>
  <c r="G80"/>
  <c r="H80"/>
  <c r="F80"/>
  <c r="G79"/>
  <c r="G78"/>
  <c r="F79"/>
  <c r="H79"/>
  <c r="F78"/>
  <c r="F77"/>
  <c r="G73"/>
  <c r="H73"/>
  <c r="F73"/>
  <c r="G72"/>
  <c r="H72"/>
  <c r="F72"/>
  <c r="G71"/>
  <c r="H71"/>
  <c r="F71"/>
  <c r="G70"/>
  <c r="H70"/>
  <c r="F70"/>
  <c r="G68"/>
  <c r="H68"/>
  <c r="F68"/>
  <c r="G65"/>
  <c r="G64"/>
  <c r="F65"/>
  <c r="F64"/>
  <c r="F63"/>
  <c r="F62"/>
  <c r="F61"/>
  <c r="G59"/>
  <c r="H59"/>
  <c r="F59"/>
  <c r="F58"/>
  <c r="G58"/>
  <c r="G57"/>
  <c r="G53"/>
  <c r="H53"/>
  <c r="F53"/>
  <c r="G50"/>
  <c r="F50"/>
  <c r="G46"/>
  <c r="F46"/>
  <c r="G38"/>
  <c r="F38"/>
  <c r="G37"/>
  <c r="G36"/>
  <c r="G31"/>
  <c r="H31"/>
  <c r="F31"/>
  <c r="G30"/>
  <c r="H30"/>
  <c r="F30"/>
  <c r="G29"/>
  <c r="H29"/>
  <c r="F29"/>
  <c r="G28"/>
  <c r="H28"/>
  <c r="F28"/>
  <c r="G27"/>
  <c r="H27"/>
  <c r="F27"/>
  <c r="G24"/>
  <c r="F24"/>
  <c r="H24"/>
  <c r="G21"/>
  <c r="F21"/>
  <c r="H21"/>
  <c r="G20"/>
  <c r="F20"/>
  <c r="H20"/>
  <c r="G16"/>
  <c r="F16"/>
  <c r="G15"/>
  <c r="F15"/>
  <c r="H15"/>
  <c r="F45"/>
  <c r="F44"/>
  <c r="G14"/>
  <c r="G13"/>
  <c r="H107"/>
  <c r="H108"/>
  <c r="H109"/>
  <c r="H110"/>
  <c r="H111"/>
  <c r="H112"/>
  <c r="H88"/>
  <c r="H65"/>
  <c r="G45"/>
  <c r="G44"/>
  <c r="G43"/>
  <c r="H50"/>
  <c r="H46"/>
  <c r="H38"/>
  <c r="H16"/>
  <c r="F87"/>
  <c r="F37"/>
  <c r="F14"/>
  <c r="F13"/>
  <c r="F12"/>
  <c r="F11"/>
  <c r="F10"/>
  <c r="H87"/>
  <c r="F86"/>
  <c r="F85"/>
  <c r="F76"/>
  <c r="F75"/>
  <c r="H37"/>
  <c r="F36"/>
  <c r="H14"/>
  <c r="H86"/>
  <c r="F35"/>
  <c r="F34"/>
  <c r="H45"/>
  <c r="F43"/>
  <c r="F42"/>
  <c r="H44"/>
  <c r="G35"/>
  <c r="H36"/>
  <c r="G63"/>
  <c r="H64"/>
  <c r="F33"/>
  <c r="F32"/>
  <c r="H85"/>
  <c r="G42"/>
  <c r="H42"/>
  <c r="H43"/>
  <c r="G12"/>
  <c r="H13"/>
  <c r="F57"/>
  <c r="H58"/>
  <c r="H78"/>
  <c r="G77"/>
  <c r="F123"/>
  <c r="H57"/>
  <c r="G103"/>
  <c r="G117"/>
  <c r="H103"/>
  <c r="G102"/>
  <c r="G11"/>
  <c r="H12"/>
  <c r="H63"/>
  <c r="G62"/>
  <c r="G34"/>
  <c r="H35"/>
  <c r="H117"/>
  <c r="G116"/>
  <c r="H77"/>
  <c r="G76"/>
  <c r="H34"/>
  <c r="H11"/>
  <c r="G10"/>
  <c r="G75"/>
  <c r="H75"/>
  <c r="H76"/>
  <c r="H116"/>
  <c r="G115"/>
  <c r="H62"/>
  <c r="G61"/>
  <c r="H61"/>
  <c r="H102"/>
  <c r="G101"/>
  <c r="H115"/>
  <c r="G114"/>
  <c r="H114"/>
  <c r="H10"/>
  <c r="H101"/>
  <c r="G100"/>
  <c r="H100"/>
  <c r="G33"/>
  <c r="G32"/>
  <c r="H33"/>
  <c r="H32"/>
  <c r="G123"/>
  <c r="H123"/>
</calcChain>
</file>

<file path=xl/sharedStrings.xml><?xml version="1.0" encoding="utf-8"?>
<sst xmlns="http://schemas.openxmlformats.org/spreadsheetml/2006/main" count="510" uniqueCount="152">
  <si>
    <t>1</t>
  </si>
  <si>
    <t>2</t>
  </si>
  <si>
    <t>3</t>
  </si>
  <si>
    <t>4</t>
  </si>
  <si>
    <t>5</t>
  </si>
  <si>
    <t>6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</si>
  <si>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</si>
  <si>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</si>
  <si>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</si>
  <si>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</si>
  <si>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Глава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</si>
  <si>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</si>
  <si>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</si>
  <si>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Центральный аппарат</t>
  </si>
  <si>
    <t>0104</t>
  </si>
  <si>
    <t>Другие общегосударственные вопросы</t>
  </si>
  <si>
    <t>0113</t>
  </si>
  <si>
    <t>Выполнение других обязательств государства</t>
  </si>
  <si>
    <t>0707</t>
  </si>
  <si>
    <t>0800</t>
  </si>
  <si>
    <t>Культура</t>
  </si>
  <si>
    <t>0801</t>
  </si>
  <si>
    <t>1102</t>
  </si>
  <si>
    <t>Всего</t>
  </si>
  <si>
    <t>Мероприятия в области спорта и физической культуры</t>
  </si>
  <si>
    <t>121</t>
  </si>
  <si>
    <t>244</t>
  </si>
  <si>
    <t>Закупка товаров, работ, услуг в сфере информационно-коммуникационных технологий</t>
  </si>
  <si>
    <t>242</t>
  </si>
  <si>
    <t>КУЛЬТУРА, КИНЕМАТОГРАФИЯ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</si>
  <si>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</si>
  <si>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</si>
  <si>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200</t>
  </si>
  <si>
    <t>Иные бюджетные ассигнования</t>
  </si>
  <si>
    <t>800</t>
  </si>
  <si>
    <t>к решению Совета депутатов</t>
  </si>
  <si>
    <t>Советского района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</si>
  <si>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</si>
  <si>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Массовый спорт</t>
  </si>
  <si>
    <t>852</t>
  </si>
  <si>
    <t>Уплата прочих налогов, сборов</t>
  </si>
  <si>
    <t>853</t>
  </si>
  <si>
    <t>Уплата иных платежей</t>
  </si>
  <si>
    <t>0500</t>
  </si>
  <si>
    <t>ЖИЛИЩНО-КОММУНАЛЬНОЕ ХОЗЯЙСТВО</t>
  </si>
  <si>
    <t>0503</t>
  </si>
  <si>
    <t>Благоустройство</t>
  </si>
  <si>
    <t>Закупка товаров, работ и услуг для обеспечения государственных (муниципальных) нужд</t>
  </si>
  <si>
    <t>1100</t>
  </si>
  <si>
    <t>761</t>
  </si>
  <si>
    <t>561</t>
  </si>
  <si>
    <t>Совет депутатов Советского района города Челябинска</t>
  </si>
  <si>
    <t>1000</t>
  </si>
  <si>
    <t>1001</t>
  </si>
  <si>
    <t>Пенсионное обеспечение</t>
  </si>
  <si>
    <t>300</t>
  </si>
  <si>
    <t>312</t>
  </si>
  <si>
    <t>Иные пенсии, социальные доплаты к пенсиям</t>
  </si>
  <si>
    <t>Глава Советского района</t>
  </si>
  <si>
    <t>План</t>
  </si>
  <si>
    <t>Исполнение</t>
  </si>
  <si>
    <t>Приложение 2</t>
  </si>
  <si>
    <t>Ведомство</t>
  </si>
  <si>
    <t>Раздел Подраздел</t>
  </si>
  <si>
    <t>Целевая статья</t>
  </si>
  <si>
    <t>Вид расходов</t>
  </si>
  <si>
    <t>Наименование</t>
  </si>
  <si>
    <t>Руководство и управление в сфере установленных функций органов местного самоуправления</t>
  </si>
  <si>
    <t>Председатель представительного органа</t>
  </si>
  <si>
    <t xml:space="preserve">Фонд оплаты труда государственных (муниципальных) органов </t>
  </si>
  <si>
    <t>122</t>
  </si>
  <si>
    <t xml:space="preserve">Иные выплаты персоналу государственных (муниципальных) органов, за исключением фонда оплаты труда 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</si>
  <si>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</si>
  <si>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(мунициапальных) органов </t>
  </si>
  <si>
    <t>Непрограммные расходы органов местного самоуправления</t>
  </si>
  <si>
    <t>Депутаты представительного органа</t>
  </si>
  <si>
    <t>123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</si>
  <si>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</si>
  <si>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Другие мероприятия по реализации государственных функций</t>
  </si>
  <si>
    <t xml:space="preserve">Социальное обеспечение и иные выплаты населению </t>
  </si>
  <si>
    <t>350</t>
  </si>
  <si>
    <t>Премии и гранты</t>
  </si>
  <si>
    <t>Развитие муниципальной службы</t>
  </si>
  <si>
    <t>831</t>
  </si>
  <si>
    <t>Организация благоустройства и озеленения района</t>
  </si>
  <si>
    <t>Мероприятия по благоустройству внутригородского района</t>
  </si>
  <si>
    <t>Организация и проведение мероприятий для детей и молодежи в районе</t>
  </si>
  <si>
    <t>Мероприятия по реализация молодежной политики</t>
  </si>
  <si>
    <t>Организация и проведение мероприятий патриотической направленности в районе</t>
  </si>
  <si>
    <t>Организация и проведение культурно-массовых мероприятий</t>
  </si>
  <si>
    <t xml:space="preserve">Мероприятия в сфере культуры </t>
  </si>
  <si>
    <t>Обеспечение выполнения социальных обязательств</t>
  </si>
  <si>
    <t>Дополнительное пенсионное обеспечение муниципальных служащих</t>
  </si>
  <si>
    <t>Организация и проведение спортивно-массовых мероприятий</t>
  </si>
  <si>
    <t>тыс. рублей</t>
  </si>
  <si>
    <t>Исполнение судебных актов Российской Федерации и мировых соглашений по возмещению причиненного вреда</t>
  </si>
  <si>
    <t>Процент исполнения</t>
  </si>
  <si>
    <t>01 0 00 00000</t>
  </si>
  <si>
    <t>Муниципальная программа "Повышение уровня и качества жизни населения Советского района города Челябинска на 2018-2020 годы"</t>
  </si>
  <si>
    <t>01 0 01 00000</t>
  </si>
  <si>
    <t xml:space="preserve">01 0 01 М2115 </t>
  </si>
  <si>
    <t xml:space="preserve">01 0 01 М2115  </t>
  </si>
  <si>
    <t>01 0 01 М2115</t>
  </si>
  <si>
    <t xml:space="preserve">01 0 01 М2045 </t>
  </si>
  <si>
    <t>Прочая закупка товаров, работ и услуг</t>
  </si>
  <si>
    <t>19 0 00 00000</t>
  </si>
  <si>
    <t>19 0 01 00000</t>
  </si>
  <si>
    <t>19 0 01 М2125</t>
  </si>
  <si>
    <t>Иные выплаты, за исключением фода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</si>
  <si>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администрация Советского района города Челябинска</t>
  </si>
  <si>
    <t>01 0 01 М2035</t>
  </si>
  <si>
    <t>Иные выплаты персоналу государственных (муниципальных) органов, за исключением фонда оплаты труда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</si>
  <si>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</t>
  </si>
  <si>
    <t>Фонд оплаты труда государственных (муниципальных) органов и взносы по обязательному социальному страхованию</t>
  </si>
  <si>
    <t>01 0 01 М2045</t>
  </si>
  <si>
    <t>851</t>
  </si>
  <si>
    <t>Уплата налога на имущество организаций и земельного налога</t>
  </si>
  <si>
    <t xml:space="preserve">01 0 01 М2045  </t>
  </si>
  <si>
    <t>01 0 08 00000</t>
  </si>
  <si>
    <t>01 0 08 М2045</t>
  </si>
  <si>
    <t xml:space="preserve">Прочая закупка товаров, работ и услуг </t>
  </si>
  <si>
    <t>01 0 02 00000</t>
  </si>
  <si>
    <t>01 0 02 М9235</t>
  </si>
  <si>
    <t>19 0 02 00000</t>
  </si>
  <si>
    <t>19 0 02 М9235</t>
  </si>
  <si>
    <t xml:space="preserve">19 0 02 М9235 </t>
  </si>
  <si>
    <t>01 0 03 00000</t>
  </si>
  <si>
    <t>01 0 03 М6205</t>
  </si>
  <si>
    <t>01 0 03 М5465</t>
  </si>
  <si>
    <t>На проведение работ по ликвидации чрезвычайной ситуации (несанкционированных  свалок) на территории Советского района города Челябинска (уборка мусора ручным способом)</t>
  </si>
  <si>
    <t>02 0 00 00000</t>
  </si>
  <si>
    <t>Муниципальная программа "Формирование современной городской среды в Советском районе города Челябинска на 2018-2022 годы"</t>
  </si>
  <si>
    <t>02 0 01 00000</t>
  </si>
  <si>
    <t>Благоустройство общественных территорий</t>
  </si>
  <si>
    <t>02 0 01 L5555</t>
  </si>
  <si>
    <t>Расходы на реализацию приоритетного проекта «Формирование комфортной городской среды» в Советском районе</t>
  </si>
  <si>
    <t>01 0 04 00000</t>
  </si>
  <si>
    <t>01 0 04 М4415</t>
  </si>
  <si>
    <t>01 0 05 00000</t>
  </si>
  <si>
    <t>01 0 05 М4415</t>
  </si>
  <si>
    <t>01 0 06 00000</t>
  </si>
  <si>
    <t>01 0 06 М4405</t>
  </si>
  <si>
    <t>19 0 03 00000</t>
  </si>
  <si>
    <t>19 0 03 М4915</t>
  </si>
  <si>
    <t>01 0 07 00000</t>
  </si>
  <si>
    <t>01 0 07 М2975</t>
  </si>
  <si>
    <t xml:space="preserve">Расходы бюджета Советского внутригородского района Челябинского городского округа с внутригородским делением за 2018 год по ведомственной структуре расходов бюджета                                             </t>
  </si>
  <si>
    <t>СОЦИАЛЬНАЯ ПОЛИТИКА</t>
  </si>
  <si>
    <t>ФИЗИЧЕСКАЯ КУЛЬТУРА И СПОРТ</t>
  </si>
  <si>
    <t>МОЛОДЕЖНАЯ ПОЛИТИКА</t>
  </si>
  <si>
    <t>от 28.05.2019 № 57/1</t>
  </si>
  <si>
    <t>В. Е. Макаров</t>
  </si>
</sst>
</file>

<file path=xl/styles.xml><?xml version="1.0" encoding="utf-8"?>
<styleSheet xmlns="http://schemas.openxmlformats.org/spreadsheetml/2006/main">
  <numFmts count="1">
    <numFmt numFmtId="172" formatCode="#,##0.0"/>
  </numFmts>
  <fonts count="29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7" fillId="0" borderId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2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56">
    <xf numFmtId="0" fontId="0" fillId="0" borderId="0" xfId="0"/>
    <xf numFmtId="0" fontId="20" fillId="0" borderId="0" xfId="37" applyFont="1" applyFill="1" applyAlignment="1">
      <alignment horizontal="right" vertical="center"/>
    </xf>
    <xf numFmtId="0" fontId="20" fillId="0" borderId="0" xfId="0" applyFont="1" applyFill="1" applyAlignment="1">
      <alignment wrapText="1"/>
    </xf>
    <xf numFmtId="49" fontId="20" fillId="0" borderId="0" xfId="0" quotePrefix="1" applyNumberFormat="1" applyFont="1" applyFill="1" applyAlignment="1">
      <alignment wrapText="1"/>
    </xf>
    <xf numFmtId="49" fontId="20" fillId="0" borderId="0" xfId="0" quotePrefix="1" applyNumberFormat="1" applyFont="1" applyFill="1" applyAlignment="1">
      <alignment vertical="center" wrapText="1"/>
    </xf>
    <xf numFmtId="172" fontId="20" fillId="0" borderId="0" xfId="0" applyNumberFormat="1" applyFont="1" applyFill="1" applyAlignment="1">
      <alignment horizontal="right" wrapText="1"/>
    </xf>
    <xf numFmtId="49" fontId="21" fillId="0" borderId="10" xfId="0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/>
    </xf>
    <xf numFmtId="172" fontId="20" fillId="0" borderId="10" xfId="0" applyNumberFormat="1" applyFont="1" applyFill="1" applyBorder="1" applyAlignment="1">
      <alignment horizontal="center" vertical="center" wrapText="1"/>
    </xf>
    <xf numFmtId="49" fontId="21" fillId="0" borderId="0" xfId="37" applyNumberFormat="1" applyFont="1" applyFill="1" applyBorder="1" applyAlignment="1">
      <alignment horizontal="right"/>
    </xf>
    <xf numFmtId="172" fontId="20" fillId="0" borderId="0" xfId="0" applyNumberFormat="1" applyFont="1" applyFill="1"/>
    <xf numFmtId="0" fontId="20" fillId="0" borderId="0" xfId="0" applyFont="1" applyFill="1"/>
    <xf numFmtId="0" fontId="21" fillId="0" borderId="0" xfId="0" applyFont="1" applyFill="1"/>
    <xf numFmtId="49" fontId="20" fillId="0" borderId="0" xfId="0" applyNumberFormat="1" applyFont="1" applyFill="1" applyAlignment="1">
      <alignment wrapText="1"/>
    </xf>
    <xf numFmtId="49" fontId="20" fillId="0" borderId="0" xfId="0" applyNumberFormat="1" applyFont="1" applyFill="1" applyBorder="1" applyAlignment="1">
      <alignment horizontal="right" wrapText="1"/>
    </xf>
    <xf numFmtId="0" fontId="20" fillId="0" borderId="0" xfId="0" applyFont="1" applyFill="1" applyAlignment="1">
      <alignment horizontal="right"/>
    </xf>
    <xf numFmtId="49" fontId="20" fillId="0" borderId="0" xfId="0" applyNumberFormat="1" applyFont="1" applyFill="1" applyBorder="1" applyAlignment="1">
      <alignment horizontal="right"/>
    </xf>
    <xf numFmtId="49" fontId="20" fillId="0" borderId="0" xfId="0" applyNumberFormat="1" applyFont="1" applyFill="1" applyBorder="1" applyAlignment="1">
      <alignment horizontal="right" vertical="center"/>
    </xf>
    <xf numFmtId="172" fontId="20" fillId="0" borderId="0" xfId="0" applyNumberFormat="1" applyFont="1" applyFill="1" applyBorder="1" applyAlignment="1">
      <alignment horizontal="right"/>
    </xf>
    <xf numFmtId="172" fontId="20" fillId="0" borderId="0" xfId="0" applyNumberFormat="1" applyFont="1" applyFill="1" applyAlignment="1">
      <alignment horizontal="right"/>
    </xf>
    <xf numFmtId="0" fontId="22" fillId="0" borderId="0" xfId="0" applyNumberFormat="1" applyFont="1" applyFill="1" applyAlignment="1">
      <alignment vertical="center"/>
    </xf>
    <xf numFmtId="0" fontId="23" fillId="0" borderId="0" xfId="0" applyFont="1" applyFill="1" applyAlignment="1">
      <alignment vertical="center" wrapText="1"/>
    </xf>
    <xf numFmtId="0" fontId="21" fillId="0" borderId="0" xfId="0" applyFont="1" applyFill="1" applyAlignment="1">
      <alignment wrapText="1"/>
    </xf>
    <xf numFmtId="172" fontId="21" fillId="0" borderId="0" xfId="0" applyNumberFormat="1" applyFont="1" applyFill="1"/>
    <xf numFmtId="49" fontId="20" fillId="0" borderId="0" xfId="0" applyNumberFormat="1" applyFont="1" applyFill="1"/>
    <xf numFmtId="49" fontId="20" fillId="0" borderId="0" xfId="0" applyNumberFormat="1" applyFont="1" applyFill="1" applyAlignment="1">
      <alignment vertical="center"/>
    </xf>
    <xf numFmtId="49" fontId="20" fillId="0" borderId="11" xfId="0" applyNumberFormat="1" applyFont="1" applyFill="1" applyBorder="1" applyAlignment="1">
      <alignment horizontal="center" vertical="center" textRotation="90" wrapText="1"/>
    </xf>
    <xf numFmtId="49" fontId="20" fillId="0" borderId="12" xfId="0" applyNumberFormat="1" applyFont="1" applyFill="1" applyBorder="1" applyAlignment="1">
      <alignment horizontal="center" vertical="center" textRotation="90" wrapText="1"/>
    </xf>
    <xf numFmtId="49" fontId="20" fillId="0" borderId="11" xfId="0" applyNumberFormat="1" applyFont="1" applyFill="1" applyBorder="1" applyAlignment="1">
      <alignment horizontal="center" vertical="center" wrapText="1"/>
    </xf>
    <xf numFmtId="172" fontId="20" fillId="24" borderId="0" xfId="0" applyNumberFormat="1" applyFont="1" applyFill="1"/>
    <xf numFmtId="0" fontId="26" fillId="0" borderId="0" xfId="0" applyFont="1" applyFill="1"/>
    <xf numFmtId="49" fontId="26" fillId="0" borderId="0" xfId="0" applyNumberFormat="1" applyFont="1" applyFill="1"/>
    <xf numFmtId="49" fontId="26" fillId="0" borderId="0" xfId="0" applyNumberFormat="1" applyFont="1" applyFill="1" applyAlignment="1">
      <alignment vertical="center"/>
    </xf>
    <xf numFmtId="49" fontId="26" fillId="0" borderId="0" xfId="0" applyNumberFormat="1" applyFont="1" applyFill="1" applyAlignment="1">
      <alignment wrapText="1"/>
    </xf>
    <xf numFmtId="49" fontId="26" fillId="0" borderId="0" xfId="0" applyNumberFormat="1" applyFont="1" applyFill="1" applyAlignment="1">
      <alignment horizontal="right"/>
    </xf>
    <xf numFmtId="172" fontId="26" fillId="0" borderId="0" xfId="0" applyNumberFormat="1" applyFont="1" applyFill="1"/>
    <xf numFmtId="49" fontId="21" fillId="0" borderId="10" xfId="0" applyNumberFormat="1" applyFont="1" applyFill="1" applyBorder="1" applyAlignment="1">
      <alignment horizontal="left"/>
    </xf>
    <xf numFmtId="0" fontId="21" fillId="0" borderId="10" xfId="0" applyNumberFormat="1" applyFont="1" applyFill="1" applyBorder="1" applyAlignment="1">
      <alignment horizontal="left" wrapText="1"/>
    </xf>
    <xf numFmtId="49" fontId="20" fillId="0" borderId="10" xfId="0" applyNumberFormat="1" applyFont="1" applyFill="1" applyBorder="1" applyAlignment="1">
      <alignment horizontal="left"/>
    </xf>
    <xf numFmtId="0" fontId="20" fillId="0" borderId="10" xfId="0" applyNumberFormat="1" applyFont="1" applyFill="1" applyBorder="1" applyAlignment="1">
      <alignment horizontal="left" wrapText="1"/>
    </xf>
    <xf numFmtId="172" fontId="25" fillId="0" borderId="13" xfId="0" applyNumberFormat="1" applyFont="1" applyBorder="1" applyAlignment="1">
      <alignment horizontal="right"/>
    </xf>
    <xf numFmtId="172" fontId="24" fillId="0" borderId="13" xfId="0" applyNumberFormat="1" applyFont="1" applyBorder="1" applyAlignment="1">
      <alignment horizontal="right"/>
    </xf>
    <xf numFmtId="172" fontId="21" fillId="0" borderId="10" xfId="0" applyNumberFormat="1" applyFont="1" applyFill="1" applyBorder="1" applyAlignment="1">
      <alignment horizontal="right"/>
    </xf>
    <xf numFmtId="172" fontId="20" fillId="0" borderId="10" xfId="0" applyNumberFormat="1" applyFont="1" applyFill="1" applyBorder="1" applyAlignment="1">
      <alignment horizontal="right" wrapText="1"/>
    </xf>
    <xf numFmtId="172" fontId="20" fillId="0" borderId="10" xfId="0" applyNumberFormat="1" applyFont="1" applyFill="1" applyBorder="1" applyAlignment="1">
      <alignment horizontal="right"/>
    </xf>
    <xf numFmtId="172" fontId="25" fillId="0" borderId="13" xfId="0" applyNumberFormat="1" applyFont="1" applyFill="1" applyBorder="1" applyAlignment="1">
      <alignment horizontal="right"/>
    </xf>
    <xf numFmtId="172" fontId="24" fillId="0" borderId="13" xfId="0" applyNumberFormat="1" applyFont="1" applyFill="1" applyBorder="1" applyAlignment="1">
      <alignment horizontal="right"/>
    </xf>
    <xf numFmtId="0" fontId="28" fillId="0" borderId="14" xfId="19" applyNumberFormat="1" applyFont="1" applyFill="1" applyBorder="1" applyAlignment="1">
      <alignment horizontal="left" wrapText="1"/>
    </xf>
    <xf numFmtId="0" fontId="28" fillId="0" borderId="15" xfId="19" applyNumberFormat="1" applyFont="1" applyFill="1" applyBorder="1" applyAlignment="1">
      <alignment horizontal="left" wrapText="1"/>
    </xf>
    <xf numFmtId="172" fontId="25" fillId="0" borderId="13" xfId="0" applyNumberFormat="1" applyFont="1" applyBorder="1" applyAlignment="1"/>
    <xf numFmtId="172" fontId="25" fillId="0" borderId="13" xfId="0" applyNumberFormat="1" applyFont="1" applyFill="1" applyBorder="1" applyAlignment="1"/>
    <xf numFmtId="172" fontId="24" fillId="0" borderId="13" xfId="0" applyNumberFormat="1" applyFont="1" applyBorder="1" applyAlignment="1"/>
    <xf numFmtId="172" fontId="24" fillId="0" borderId="13" xfId="0" applyNumberFormat="1" applyFont="1" applyFill="1" applyBorder="1" applyAlignment="1"/>
    <xf numFmtId="172" fontId="24" fillId="24" borderId="13" xfId="0" applyNumberFormat="1" applyFont="1" applyFill="1" applyBorder="1" applyAlignment="1"/>
    <xf numFmtId="172" fontId="21" fillId="0" borderId="10" xfId="0" applyNumberFormat="1" applyFont="1" applyFill="1" applyBorder="1" applyAlignment="1">
      <alignment horizontal="right" wrapText="1"/>
    </xf>
    <xf numFmtId="0" fontId="22" fillId="0" borderId="0" xfId="0" applyNumberFormat="1" applyFont="1" applyFill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" xfId="19"/>
    <cellStyle name="Акцент1" xfId="20" builtinId="29" customBuiltin="1"/>
    <cellStyle name="Акцент2" xfId="21" builtinId="33" customBuiltin="1"/>
    <cellStyle name="Акцент3" xfId="22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Ввод " xfId="26" builtinId="20" customBuiltin="1"/>
    <cellStyle name="Вывод" xfId="27" builtinId="21" customBuiltin="1"/>
    <cellStyle name="Вычисление" xfId="28" builtinId="22" customBuiltin="1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Приложения к проекту решения Чел.гор.Думы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5"/>
  <sheetViews>
    <sheetView tabSelected="1" view="pageLayout" topLeftCell="A124" zoomScale="120" zoomScaleNormal="96" zoomScalePageLayoutView="120" workbookViewId="0">
      <selection activeCell="H125" sqref="H125"/>
    </sheetView>
  </sheetViews>
  <sheetFormatPr defaultRowHeight="15.75"/>
  <cols>
    <col min="1" max="1" width="4.5703125" style="11" customWidth="1"/>
    <col min="2" max="2" width="5.7109375" style="24" customWidth="1"/>
    <col min="3" max="3" width="14.5703125" style="24" customWidth="1"/>
    <col min="4" max="4" width="5" style="24" customWidth="1"/>
    <col min="5" max="5" width="42.7109375" style="25" customWidth="1"/>
    <col min="6" max="6" width="11.7109375" style="13" customWidth="1"/>
    <col min="7" max="7" width="12" style="13" customWidth="1"/>
    <col min="8" max="8" width="11.85546875" style="13" customWidth="1"/>
    <col min="9" max="9" width="11.140625" style="10" customWidth="1"/>
    <col min="10" max="16384" width="9.140625" style="11"/>
  </cols>
  <sheetData>
    <row r="1" spans="1:9" s="15" customFormat="1">
      <c r="B1" s="16"/>
      <c r="C1" s="16"/>
      <c r="D1" s="16"/>
      <c r="E1" s="17"/>
      <c r="F1" s="14"/>
      <c r="G1" s="14"/>
      <c r="H1" s="18" t="s">
        <v>61</v>
      </c>
      <c r="I1" s="19"/>
    </row>
    <row r="2" spans="1:9" s="15" customFormat="1">
      <c r="B2" s="16"/>
      <c r="C2" s="16"/>
      <c r="D2" s="16"/>
      <c r="E2" s="17"/>
      <c r="F2" s="1"/>
      <c r="G2" s="1"/>
      <c r="H2" s="1" t="s">
        <v>35</v>
      </c>
      <c r="I2" s="19"/>
    </row>
    <row r="3" spans="1:9" s="15" customFormat="1">
      <c r="B3" s="16"/>
      <c r="C3" s="16"/>
      <c r="D3" s="16"/>
      <c r="E3" s="17"/>
      <c r="F3" s="1"/>
      <c r="G3" s="1"/>
      <c r="H3" s="1" t="s">
        <v>36</v>
      </c>
      <c r="I3" s="19"/>
    </row>
    <row r="4" spans="1:9" s="15" customFormat="1">
      <c r="B4" s="16"/>
      <c r="C4" s="16"/>
      <c r="D4" s="16"/>
      <c r="E4" s="17"/>
      <c r="F4" s="1"/>
      <c r="G4" s="1"/>
      <c r="H4" s="1" t="s">
        <v>150</v>
      </c>
      <c r="I4" s="19"/>
    </row>
    <row r="5" spans="1:9" s="15" customFormat="1" ht="17.25" customHeight="1">
      <c r="B5" s="16"/>
      <c r="C5" s="16"/>
      <c r="D5" s="16"/>
      <c r="E5" s="17"/>
      <c r="F5" s="1"/>
      <c r="G5" s="1"/>
      <c r="H5" s="1"/>
      <c r="I5" s="19"/>
    </row>
    <row r="6" spans="1:9" s="21" customFormat="1" ht="57" customHeight="1">
      <c r="A6" s="55" t="s">
        <v>146</v>
      </c>
      <c r="B6" s="55"/>
      <c r="C6" s="55"/>
      <c r="D6" s="55"/>
      <c r="E6" s="55"/>
      <c r="F6" s="55"/>
      <c r="G6" s="55"/>
      <c r="H6" s="55"/>
      <c r="I6" s="20"/>
    </row>
    <row r="7" spans="1:9" s="2" customFormat="1" ht="24" customHeight="1">
      <c r="B7" s="3"/>
      <c r="C7" s="3"/>
      <c r="D7" s="3"/>
      <c r="E7" s="4"/>
      <c r="F7" s="3"/>
      <c r="G7" s="3"/>
      <c r="H7" s="5" t="s">
        <v>94</v>
      </c>
    </row>
    <row r="8" spans="1:9" s="22" customFormat="1" ht="103.9" customHeight="1">
      <c r="A8" s="26" t="s">
        <v>62</v>
      </c>
      <c r="B8" s="26" t="s">
        <v>63</v>
      </c>
      <c r="C8" s="27" t="s">
        <v>64</v>
      </c>
      <c r="D8" s="26" t="s">
        <v>65</v>
      </c>
      <c r="E8" s="28" t="s">
        <v>66</v>
      </c>
      <c r="F8" s="8" t="s">
        <v>59</v>
      </c>
      <c r="G8" s="8" t="s">
        <v>60</v>
      </c>
      <c r="H8" s="8" t="s">
        <v>96</v>
      </c>
    </row>
    <row r="9" spans="1:9" s="12" customFormat="1" ht="17.25" customHeight="1">
      <c r="A9" s="6" t="s">
        <v>0</v>
      </c>
      <c r="B9" s="6" t="s">
        <v>1</v>
      </c>
      <c r="C9" s="6" t="s">
        <v>2</v>
      </c>
      <c r="D9" s="6" t="s">
        <v>3</v>
      </c>
      <c r="E9" s="6" t="s">
        <v>4</v>
      </c>
      <c r="F9" s="6" t="s">
        <v>5</v>
      </c>
      <c r="G9" s="7">
        <v>7</v>
      </c>
      <c r="H9" s="7">
        <v>8</v>
      </c>
    </row>
    <row r="10" spans="1:9" s="12" customFormat="1" ht="34.5" customHeight="1">
      <c r="A10" s="36" t="s">
        <v>49</v>
      </c>
      <c r="B10" s="36"/>
      <c r="C10" s="36"/>
      <c r="D10" s="36"/>
      <c r="E10" s="37" t="s">
        <v>51</v>
      </c>
      <c r="F10" s="40">
        <f>F11</f>
        <v>5123.6000000000004</v>
      </c>
      <c r="G10" s="45">
        <f>G11</f>
        <v>5123.5</v>
      </c>
      <c r="H10" s="42">
        <f>G10/F10*100</f>
        <v>99.998048247326082</v>
      </c>
      <c r="I10" s="23"/>
    </row>
    <row r="11" spans="1:9" ht="16.5" customHeight="1">
      <c r="A11" s="38" t="s">
        <v>49</v>
      </c>
      <c r="B11" s="38" t="s">
        <v>7</v>
      </c>
      <c r="C11" s="38"/>
      <c r="D11" s="38"/>
      <c r="E11" s="39" t="s">
        <v>6</v>
      </c>
      <c r="F11" s="41">
        <f>F12</f>
        <v>5123.6000000000004</v>
      </c>
      <c r="G11" s="46">
        <f>G12</f>
        <v>5123.5</v>
      </c>
      <c r="H11" s="43">
        <f t="shared" ref="H11:H74" si="0">G11/F11*100</f>
        <v>99.998048247326082</v>
      </c>
      <c r="I11" s="9"/>
    </row>
    <row r="12" spans="1:9" ht="60.75" customHeight="1">
      <c r="A12" s="38" t="s">
        <v>49</v>
      </c>
      <c r="B12" s="38" t="s">
        <v>12</v>
      </c>
      <c r="C12" s="38"/>
      <c r="D12" s="38"/>
      <c r="E12" s="39" t="s">
        <v>11</v>
      </c>
      <c r="F12" s="41">
        <f>F13+F27</f>
        <v>5123.6000000000004</v>
      </c>
      <c r="G12" s="46">
        <f>G13+G27</f>
        <v>5123.5</v>
      </c>
      <c r="H12" s="43">
        <f t="shared" si="0"/>
        <v>99.998048247326082</v>
      </c>
    </row>
    <row r="13" spans="1:9" ht="63">
      <c r="A13" s="38" t="s">
        <v>49</v>
      </c>
      <c r="B13" s="38" t="s">
        <v>12</v>
      </c>
      <c r="C13" s="38" t="s">
        <v>97</v>
      </c>
      <c r="D13" s="38"/>
      <c r="E13" s="39" t="s">
        <v>98</v>
      </c>
      <c r="F13" s="41">
        <f>F14</f>
        <v>4202.6000000000004</v>
      </c>
      <c r="G13" s="46">
        <f>G14</f>
        <v>4202.5</v>
      </c>
      <c r="H13" s="43">
        <f t="shared" si="0"/>
        <v>99.997620520630079</v>
      </c>
    </row>
    <row r="14" spans="1:9" ht="47.25">
      <c r="A14" s="38" t="s">
        <v>49</v>
      </c>
      <c r="B14" s="38" t="s">
        <v>12</v>
      </c>
      <c r="C14" s="38" t="s">
        <v>99</v>
      </c>
      <c r="D14" s="38"/>
      <c r="E14" s="39" t="s">
        <v>67</v>
      </c>
      <c r="F14" s="41">
        <f>F15+F20</f>
        <v>4202.6000000000004</v>
      </c>
      <c r="G14" s="46">
        <f>G15+G20</f>
        <v>4202.5</v>
      </c>
      <c r="H14" s="43">
        <f t="shared" si="0"/>
        <v>99.997620520630079</v>
      </c>
    </row>
    <row r="15" spans="1:9">
      <c r="A15" s="38" t="s">
        <v>49</v>
      </c>
      <c r="B15" s="38" t="s">
        <v>12</v>
      </c>
      <c r="C15" s="38" t="s">
        <v>100</v>
      </c>
      <c r="D15" s="38"/>
      <c r="E15" s="39" t="s">
        <v>68</v>
      </c>
      <c r="F15" s="41">
        <f>F16</f>
        <v>1573.2</v>
      </c>
      <c r="G15" s="46">
        <f>G16</f>
        <v>1573.2</v>
      </c>
      <c r="H15" s="43">
        <f t="shared" si="0"/>
        <v>100</v>
      </c>
    </row>
    <row r="16" spans="1:9" ht="98.25" customHeight="1">
      <c r="A16" s="38" t="s">
        <v>49</v>
      </c>
      <c r="B16" s="38" t="s">
        <v>12</v>
      </c>
      <c r="C16" s="38" t="s">
        <v>101</v>
      </c>
      <c r="D16" s="38" t="s">
        <v>31</v>
      </c>
      <c r="E16" s="39" t="s">
        <v>30</v>
      </c>
      <c r="F16" s="41">
        <f>F17+F18+F19</f>
        <v>1573.2</v>
      </c>
      <c r="G16" s="46">
        <f>G17+G18+G19</f>
        <v>1573.2</v>
      </c>
      <c r="H16" s="43">
        <f t="shared" si="0"/>
        <v>100</v>
      </c>
    </row>
    <row r="17" spans="1:9" ht="31.5">
      <c r="A17" s="38" t="s">
        <v>49</v>
      </c>
      <c r="B17" s="38" t="s">
        <v>12</v>
      </c>
      <c r="C17" s="38" t="s">
        <v>100</v>
      </c>
      <c r="D17" s="38" t="s">
        <v>25</v>
      </c>
      <c r="E17" s="39" t="s">
        <v>69</v>
      </c>
      <c r="F17" s="41">
        <v>1183.9000000000001</v>
      </c>
      <c r="G17" s="46">
        <v>1183.9000000000001</v>
      </c>
      <c r="H17" s="43">
        <f t="shared" si="0"/>
        <v>100</v>
      </c>
      <c r="I17" s="11"/>
    </row>
    <row r="18" spans="1:9" ht="48" customHeight="1">
      <c r="A18" s="38" t="s">
        <v>49</v>
      </c>
      <c r="B18" s="38" t="s">
        <v>12</v>
      </c>
      <c r="C18" s="38" t="s">
        <v>100</v>
      </c>
      <c r="D18" s="38" t="s">
        <v>70</v>
      </c>
      <c r="E18" s="39" t="s">
        <v>71</v>
      </c>
      <c r="F18" s="41">
        <v>33</v>
      </c>
      <c r="G18" s="46">
        <v>33</v>
      </c>
      <c r="H18" s="43">
        <f t="shared" si="0"/>
        <v>100</v>
      </c>
      <c r="I18" s="11"/>
    </row>
    <row r="19" spans="1:9" ht="61.5" customHeight="1">
      <c r="A19" s="38" t="s">
        <v>49</v>
      </c>
      <c r="B19" s="38" t="s">
        <v>12</v>
      </c>
      <c r="C19" s="38" t="s">
        <v>102</v>
      </c>
      <c r="D19" s="38" t="s">
        <v>72</v>
      </c>
      <c r="E19" s="39" t="s">
        <v>73</v>
      </c>
      <c r="F19" s="41">
        <v>356.3</v>
      </c>
      <c r="G19" s="46">
        <v>356.3</v>
      </c>
      <c r="H19" s="43">
        <f t="shared" si="0"/>
        <v>100</v>
      </c>
      <c r="I19" s="11"/>
    </row>
    <row r="20" spans="1:9">
      <c r="A20" s="38" t="s">
        <v>49</v>
      </c>
      <c r="B20" s="38" t="s">
        <v>12</v>
      </c>
      <c r="C20" s="38" t="s">
        <v>103</v>
      </c>
      <c r="D20" s="38"/>
      <c r="E20" s="39" t="s">
        <v>13</v>
      </c>
      <c r="F20" s="41">
        <f>F21+F24</f>
        <v>2629.4</v>
      </c>
      <c r="G20" s="46">
        <f>G21+G24</f>
        <v>2629.2999999999997</v>
      </c>
      <c r="H20" s="43">
        <f t="shared" si="0"/>
        <v>99.996196850992618</v>
      </c>
      <c r="I20" s="11"/>
    </row>
    <row r="21" spans="1:9" ht="91.5" customHeight="1">
      <c r="A21" s="38" t="s">
        <v>49</v>
      </c>
      <c r="B21" s="38" t="s">
        <v>12</v>
      </c>
      <c r="C21" s="38" t="s">
        <v>103</v>
      </c>
      <c r="D21" s="38" t="s">
        <v>31</v>
      </c>
      <c r="E21" s="39" t="s">
        <v>30</v>
      </c>
      <c r="F21" s="41">
        <f>F22+F23</f>
        <v>2221.3000000000002</v>
      </c>
      <c r="G21" s="46">
        <f>G22+G23</f>
        <v>2221.1999999999998</v>
      </c>
      <c r="H21" s="43">
        <f t="shared" si="0"/>
        <v>99.995498131724645</v>
      </c>
      <c r="I21" s="11"/>
    </row>
    <row r="22" spans="1:9" ht="31.5">
      <c r="A22" s="38" t="s">
        <v>49</v>
      </c>
      <c r="B22" s="38" t="s">
        <v>12</v>
      </c>
      <c r="C22" s="38" t="s">
        <v>103</v>
      </c>
      <c r="D22" s="38" t="s">
        <v>25</v>
      </c>
      <c r="E22" s="39" t="s">
        <v>69</v>
      </c>
      <c r="F22" s="41">
        <v>1709.7</v>
      </c>
      <c r="G22" s="46">
        <v>1709.7</v>
      </c>
      <c r="H22" s="43">
        <f t="shared" si="0"/>
        <v>100</v>
      </c>
      <c r="I22" s="11"/>
    </row>
    <row r="23" spans="1:9" ht="71.25" customHeight="1">
      <c r="A23" s="38" t="s">
        <v>49</v>
      </c>
      <c r="B23" s="38" t="s">
        <v>12</v>
      </c>
      <c r="C23" s="38" t="s">
        <v>103</v>
      </c>
      <c r="D23" s="38" t="s">
        <v>72</v>
      </c>
      <c r="E23" s="39" t="s">
        <v>73</v>
      </c>
      <c r="F23" s="41">
        <v>511.6</v>
      </c>
      <c r="G23" s="46">
        <v>511.5</v>
      </c>
      <c r="H23" s="43">
        <f t="shared" si="0"/>
        <v>99.980453479280683</v>
      </c>
      <c r="I23" s="11"/>
    </row>
    <row r="24" spans="1:9" ht="46.5" customHeight="1">
      <c r="A24" s="38" t="s">
        <v>49</v>
      </c>
      <c r="B24" s="38" t="s">
        <v>12</v>
      </c>
      <c r="C24" s="38" t="s">
        <v>103</v>
      </c>
      <c r="D24" s="38" t="s">
        <v>32</v>
      </c>
      <c r="E24" s="39" t="s">
        <v>47</v>
      </c>
      <c r="F24" s="41">
        <f>F25+F26</f>
        <v>408.1</v>
      </c>
      <c r="G24" s="46">
        <f>G25+G26</f>
        <v>408.1</v>
      </c>
      <c r="H24" s="43">
        <f t="shared" si="0"/>
        <v>100</v>
      </c>
      <c r="I24" s="11"/>
    </row>
    <row r="25" spans="1:9" ht="47.25">
      <c r="A25" s="38" t="s">
        <v>49</v>
      </c>
      <c r="B25" s="38" t="s">
        <v>12</v>
      </c>
      <c r="C25" s="38" t="s">
        <v>103</v>
      </c>
      <c r="D25" s="38" t="s">
        <v>28</v>
      </c>
      <c r="E25" s="39" t="s">
        <v>27</v>
      </c>
      <c r="F25" s="41">
        <v>51.8</v>
      </c>
      <c r="G25" s="46">
        <v>51.8</v>
      </c>
      <c r="H25" s="43">
        <f t="shared" si="0"/>
        <v>100</v>
      </c>
      <c r="I25" s="11"/>
    </row>
    <row r="26" spans="1:9">
      <c r="A26" s="38" t="s">
        <v>49</v>
      </c>
      <c r="B26" s="38" t="s">
        <v>12</v>
      </c>
      <c r="C26" s="38" t="s">
        <v>103</v>
      </c>
      <c r="D26" s="38" t="s">
        <v>26</v>
      </c>
      <c r="E26" s="39" t="s">
        <v>104</v>
      </c>
      <c r="F26" s="41">
        <v>356.3</v>
      </c>
      <c r="G26" s="46">
        <v>356.3</v>
      </c>
      <c r="H26" s="43">
        <f t="shared" si="0"/>
        <v>100</v>
      </c>
      <c r="I26" s="11"/>
    </row>
    <row r="27" spans="1:9" ht="31.5">
      <c r="A27" s="38" t="s">
        <v>49</v>
      </c>
      <c r="B27" s="38" t="s">
        <v>12</v>
      </c>
      <c r="C27" s="38" t="s">
        <v>105</v>
      </c>
      <c r="D27" s="38"/>
      <c r="E27" s="39" t="s">
        <v>74</v>
      </c>
      <c r="F27" s="41">
        <f t="shared" ref="F27:G30" si="1">F28</f>
        <v>921</v>
      </c>
      <c r="G27" s="46">
        <f t="shared" si="1"/>
        <v>921</v>
      </c>
      <c r="H27" s="43">
        <f t="shared" si="0"/>
        <v>100</v>
      </c>
      <c r="I27" s="11"/>
    </row>
    <row r="28" spans="1:9" ht="47.25">
      <c r="A28" s="38" t="s">
        <v>49</v>
      </c>
      <c r="B28" s="38" t="s">
        <v>12</v>
      </c>
      <c r="C28" s="38" t="s">
        <v>106</v>
      </c>
      <c r="D28" s="38"/>
      <c r="E28" s="39" t="s">
        <v>67</v>
      </c>
      <c r="F28" s="41">
        <f t="shared" si="1"/>
        <v>921</v>
      </c>
      <c r="G28" s="46">
        <f t="shared" si="1"/>
        <v>921</v>
      </c>
      <c r="H28" s="43">
        <f t="shared" si="0"/>
        <v>100</v>
      </c>
      <c r="I28" s="11"/>
    </row>
    <row r="29" spans="1:9">
      <c r="A29" s="38" t="s">
        <v>49</v>
      </c>
      <c r="B29" s="38" t="s">
        <v>12</v>
      </c>
      <c r="C29" s="38" t="s">
        <v>107</v>
      </c>
      <c r="D29" s="38"/>
      <c r="E29" s="39" t="s">
        <v>75</v>
      </c>
      <c r="F29" s="41">
        <f t="shared" si="1"/>
        <v>921</v>
      </c>
      <c r="G29" s="46">
        <f t="shared" si="1"/>
        <v>921</v>
      </c>
      <c r="H29" s="43">
        <f t="shared" si="0"/>
        <v>100</v>
      </c>
      <c r="I29" s="11"/>
    </row>
    <row r="30" spans="1:9" ht="94.5">
      <c r="A30" s="38" t="s">
        <v>49</v>
      </c>
      <c r="B30" s="38" t="s">
        <v>12</v>
      </c>
      <c r="C30" s="38" t="s">
        <v>107</v>
      </c>
      <c r="D30" s="38" t="s">
        <v>31</v>
      </c>
      <c r="E30" s="39" t="s">
        <v>30</v>
      </c>
      <c r="F30" s="41">
        <f t="shared" si="1"/>
        <v>921</v>
      </c>
      <c r="G30" s="46">
        <f t="shared" si="1"/>
        <v>921</v>
      </c>
      <c r="H30" s="43">
        <f t="shared" si="0"/>
        <v>100</v>
      </c>
      <c r="I30" s="11"/>
    </row>
    <row r="31" spans="1:9" ht="78.75" customHeight="1">
      <c r="A31" s="38" t="s">
        <v>49</v>
      </c>
      <c r="B31" s="38" t="s">
        <v>12</v>
      </c>
      <c r="C31" s="38" t="s">
        <v>107</v>
      </c>
      <c r="D31" s="38" t="s">
        <v>76</v>
      </c>
      <c r="E31" s="39" t="s">
        <v>108</v>
      </c>
      <c r="F31" s="41">
        <f>972-51</f>
        <v>921</v>
      </c>
      <c r="G31" s="46">
        <f>972-51</f>
        <v>921</v>
      </c>
      <c r="H31" s="43">
        <f t="shared" si="0"/>
        <v>100</v>
      </c>
      <c r="I31" s="11"/>
    </row>
    <row r="32" spans="1:9" s="12" customFormat="1" ht="31.5">
      <c r="A32" s="36" t="s">
        <v>50</v>
      </c>
      <c r="B32" s="36"/>
      <c r="C32" s="36"/>
      <c r="D32" s="36"/>
      <c r="E32" s="37" t="s">
        <v>109</v>
      </c>
      <c r="F32" s="49">
        <f>F33+F75+F90+F100+F107+F114</f>
        <v>103877.5</v>
      </c>
      <c r="G32" s="50">
        <f>G33+G75+G90+G100+G107+G114</f>
        <v>79965.2</v>
      </c>
      <c r="H32" s="42">
        <f t="shared" si="0"/>
        <v>76.980289283049743</v>
      </c>
    </row>
    <row r="33" spans="1:11" ht="18" customHeight="1">
      <c r="A33" s="38" t="s">
        <v>50</v>
      </c>
      <c r="B33" s="38" t="s">
        <v>7</v>
      </c>
      <c r="C33" s="38"/>
      <c r="D33" s="38"/>
      <c r="E33" s="39" t="s">
        <v>6</v>
      </c>
      <c r="F33" s="51">
        <f>F34+F42+F61</f>
        <v>46343.6</v>
      </c>
      <c r="G33" s="52">
        <f>G34+G42+G61</f>
        <v>43446.500000000007</v>
      </c>
      <c r="H33" s="44">
        <f t="shared" si="0"/>
        <v>93.748651377968059</v>
      </c>
      <c r="I33" s="11"/>
      <c r="K33" s="10"/>
    </row>
    <row r="34" spans="1:11" ht="48" customHeight="1">
      <c r="A34" s="38" t="s">
        <v>50</v>
      </c>
      <c r="B34" s="38" t="s">
        <v>9</v>
      </c>
      <c r="C34" s="38"/>
      <c r="D34" s="38"/>
      <c r="E34" s="39" t="s">
        <v>8</v>
      </c>
      <c r="F34" s="51">
        <f t="shared" ref="F34:G37" si="2">F35</f>
        <v>2733.1</v>
      </c>
      <c r="G34" s="52">
        <f t="shared" si="2"/>
        <v>2732.8</v>
      </c>
      <c r="H34" s="44">
        <f t="shared" si="0"/>
        <v>99.98902345322162</v>
      </c>
      <c r="I34" s="11"/>
    </row>
    <row r="35" spans="1:11" ht="63">
      <c r="A35" s="38" t="s">
        <v>50</v>
      </c>
      <c r="B35" s="38" t="s">
        <v>9</v>
      </c>
      <c r="C35" s="38" t="s">
        <v>97</v>
      </c>
      <c r="D35" s="38"/>
      <c r="E35" s="39" t="s">
        <v>98</v>
      </c>
      <c r="F35" s="51">
        <f t="shared" si="2"/>
        <v>2733.1</v>
      </c>
      <c r="G35" s="52">
        <f t="shared" si="2"/>
        <v>2732.8</v>
      </c>
      <c r="H35" s="44">
        <f t="shared" si="0"/>
        <v>99.98902345322162</v>
      </c>
      <c r="I35" s="11"/>
    </row>
    <row r="36" spans="1:11" ht="47.25">
      <c r="A36" s="38" t="s">
        <v>50</v>
      </c>
      <c r="B36" s="38" t="s">
        <v>9</v>
      </c>
      <c r="C36" s="38" t="s">
        <v>99</v>
      </c>
      <c r="D36" s="38"/>
      <c r="E36" s="39" t="s">
        <v>67</v>
      </c>
      <c r="F36" s="51">
        <f t="shared" si="2"/>
        <v>2733.1</v>
      </c>
      <c r="G36" s="52">
        <f t="shared" si="2"/>
        <v>2732.8</v>
      </c>
      <c r="H36" s="44">
        <f t="shared" si="0"/>
        <v>99.98902345322162</v>
      </c>
      <c r="I36" s="11"/>
    </row>
    <row r="37" spans="1:11">
      <c r="A37" s="38" t="s">
        <v>50</v>
      </c>
      <c r="B37" s="38" t="s">
        <v>9</v>
      </c>
      <c r="C37" s="38" t="s">
        <v>110</v>
      </c>
      <c r="D37" s="38"/>
      <c r="E37" s="39" t="s">
        <v>10</v>
      </c>
      <c r="F37" s="51">
        <f t="shared" si="2"/>
        <v>2733.1</v>
      </c>
      <c r="G37" s="52">
        <f t="shared" si="2"/>
        <v>2732.8</v>
      </c>
      <c r="H37" s="44">
        <f t="shared" si="0"/>
        <v>99.98902345322162</v>
      </c>
      <c r="I37" s="11"/>
    </row>
    <row r="38" spans="1:11" ht="94.5">
      <c r="A38" s="38" t="s">
        <v>50</v>
      </c>
      <c r="B38" s="38" t="s">
        <v>9</v>
      </c>
      <c r="C38" s="38" t="s">
        <v>110</v>
      </c>
      <c r="D38" s="38" t="s">
        <v>31</v>
      </c>
      <c r="E38" s="39" t="s">
        <v>30</v>
      </c>
      <c r="F38" s="51">
        <f>F39+F40+F41</f>
        <v>2733.1</v>
      </c>
      <c r="G38" s="52">
        <f>G39+G40+G41</f>
        <v>2732.8</v>
      </c>
      <c r="H38" s="44">
        <f t="shared" si="0"/>
        <v>99.98902345322162</v>
      </c>
      <c r="I38" s="11"/>
    </row>
    <row r="39" spans="1:11" ht="31.5">
      <c r="A39" s="38" t="s">
        <v>50</v>
      </c>
      <c r="B39" s="38" t="s">
        <v>9</v>
      </c>
      <c r="C39" s="38" t="s">
        <v>110</v>
      </c>
      <c r="D39" s="38" t="s">
        <v>25</v>
      </c>
      <c r="E39" s="39" t="s">
        <v>69</v>
      </c>
      <c r="F39" s="51">
        <v>2133</v>
      </c>
      <c r="G39" s="52">
        <v>2132.8000000000002</v>
      </c>
      <c r="H39" s="44">
        <f t="shared" si="0"/>
        <v>99.990623534927337</v>
      </c>
      <c r="I39" s="11"/>
    </row>
    <row r="40" spans="1:11" ht="48.75" customHeight="1">
      <c r="A40" s="38" t="s">
        <v>50</v>
      </c>
      <c r="B40" s="38" t="s">
        <v>9</v>
      </c>
      <c r="C40" s="38" t="s">
        <v>110</v>
      </c>
      <c r="D40" s="38" t="s">
        <v>70</v>
      </c>
      <c r="E40" s="39" t="s">
        <v>111</v>
      </c>
      <c r="F40" s="51">
        <v>13.5</v>
      </c>
      <c r="G40" s="52">
        <v>13.5</v>
      </c>
      <c r="H40" s="44">
        <f t="shared" si="0"/>
        <v>100</v>
      </c>
      <c r="I40" s="11"/>
    </row>
    <row r="41" spans="1:11" ht="63" customHeight="1">
      <c r="A41" s="38" t="s">
        <v>50</v>
      </c>
      <c r="B41" s="38" t="s">
        <v>9</v>
      </c>
      <c r="C41" s="38" t="s">
        <v>110</v>
      </c>
      <c r="D41" s="38" t="s">
        <v>72</v>
      </c>
      <c r="E41" s="39" t="s">
        <v>112</v>
      </c>
      <c r="F41" s="53">
        <v>586.6</v>
      </c>
      <c r="G41" s="52">
        <v>586.5</v>
      </c>
      <c r="H41" s="44">
        <f t="shared" si="0"/>
        <v>99.982952608250926</v>
      </c>
      <c r="I41" s="11"/>
    </row>
    <row r="42" spans="1:11" ht="77.25" customHeight="1">
      <c r="A42" s="38" t="s">
        <v>50</v>
      </c>
      <c r="B42" s="38" t="s">
        <v>14</v>
      </c>
      <c r="C42" s="38"/>
      <c r="D42" s="38"/>
      <c r="E42" s="39" t="s">
        <v>37</v>
      </c>
      <c r="F42" s="51">
        <f>F43</f>
        <v>42363.199999999997</v>
      </c>
      <c r="G42" s="53">
        <f>G43</f>
        <v>39568.700000000004</v>
      </c>
      <c r="H42" s="44">
        <f t="shared" si="0"/>
        <v>93.403472825471184</v>
      </c>
      <c r="I42" s="24"/>
    </row>
    <row r="43" spans="1:11" ht="63">
      <c r="A43" s="38" t="s">
        <v>50</v>
      </c>
      <c r="B43" s="38" t="s">
        <v>14</v>
      </c>
      <c r="C43" s="38" t="s">
        <v>97</v>
      </c>
      <c r="D43" s="38"/>
      <c r="E43" s="39" t="s">
        <v>98</v>
      </c>
      <c r="F43" s="51">
        <f>F44+F59</f>
        <v>42363.199999999997</v>
      </c>
      <c r="G43" s="52">
        <f>G44+G59</f>
        <v>39568.700000000004</v>
      </c>
      <c r="H43" s="44">
        <f t="shared" si="0"/>
        <v>93.403472825471184</v>
      </c>
      <c r="I43" s="11"/>
    </row>
    <row r="44" spans="1:11" ht="47.25">
      <c r="A44" s="38" t="s">
        <v>50</v>
      </c>
      <c r="B44" s="38" t="s">
        <v>14</v>
      </c>
      <c r="C44" s="38" t="s">
        <v>99</v>
      </c>
      <c r="D44" s="38"/>
      <c r="E44" s="39" t="s">
        <v>67</v>
      </c>
      <c r="F44" s="51">
        <f>F45</f>
        <v>42214.2</v>
      </c>
      <c r="G44" s="52">
        <f>G45</f>
        <v>39437.700000000004</v>
      </c>
      <c r="H44" s="44">
        <f t="shared" si="0"/>
        <v>93.422829284932575</v>
      </c>
      <c r="I44" s="11"/>
    </row>
    <row r="45" spans="1:11">
      <c r="A45" s="38" t="s">
        <v>50</v>
      </c>
      <c r="B45" s="38" t="s">
        <v>14</v>
      </c>
      <c r="C45" s="38" t="s">
        <v>103</v>
      </c>
      <c r="D45" s="38"/>
      <c r="E45" s="39" t="s">
        <v>13</v>
      </c>
      <c r="F45" s="51">
        <f>F46+F50+F53</f>
        <v>42214.2</v>
      </c>
      <c r="G45" s="52">
        <f>G46+G50+G53</f>
        <v>39437.700000000004</v>
      </c>
      <c r="H45" s="44">
        <f t="shared" si="0"/>
        <v>93.422829284932575</v>
      </c>
      <c r="I45" s="24"/>
    </row>
    <row r="46" spans="1:11" ht="94.5">
      <c r="A46" s="38" t="s">
        <v>50</v>
      </c>
      <c r="B46" s="38" t="s">
        <v>14</v>
      </c>
      <c r="C46" s="38" t="s">
        <v>103</v>
      </c>
      <c r="D46" s="38" t="s">
        <v>31</v>
      </c>
      <c r="E46" s="39" t="s">
        <v>30</v>
      </c>
      <c r="F46" s="51">
        <f>F47+F48+F49</f>
        <v>33412.9</v>
      </c>
      <c r="G46" s="52">
        <f>G47+G48+G49</f>
        <v>32801.1</v>
      </c>
      <c r="H46" s="44">
        <f t="shared" si="0"/>
        <v>98.168970667017817</v>
      </c>
      <c r="I46" s="11"/>
    </row>
    <row r="47" spans="1:11" ht="51" customHeight="1">
      <c r="A47" s="38" t="s">
        <v>50</v>
      </c>
      <c r="B47" s="38" t="s">
        <v>14</v>
      </c>
      <c r="C47" s="38" t="s">
        <v>103</v>
      </c>
      <c r="D47" s="38" t="s">
        <v>25</v>
      </c>
      <c r="E47" s="39" t="s">
        <v>113</v>
      </c>
      <c r="F47" s="51">
        <v>25748.2</v>
      </c>
      <c r="G47" s="53">
        <v>25317.3</v>
      </c>
      <c r="H47" s="44">
        <f t="shared" si="0"/>
        <v>98.326484958171818</v>
      </c>
      <c r="I47" s="11"/>
    </row>
    <row r="48" spans="1:11" ht="47.25" customHeight="1">
      <c r="A48" s="38" t="s">
        <v>50</v>
      </c>
      <c r="B48" s="38" t="s">
        <v>14</v>
      </c>
      <c r="C48" s="38" t="s">
        <v>114</v>
      </c>
      <c r="D48" s="38" t="s">
        <v>70</v>
      </c>
      <c r="E48" s="39" t="s">
        <v>111</v>
      </c>
      <c r="F48" s="51">
        <v>2.7</v>
      </c>
      <c r="G48" s="52">
        <v>2.7</v>
      </c>
      <c r="H48" s="44">
        <f t="shared" si="0"/>
        <v>100</v>
      </c>
      <c r="I48" s="11"/>
    </row>
    <row r="49" spans="1:9" ht="62.25" customHeight="1">
      <c r="A49" s="38" t="s">
        <v>50</v>
      </c>
      <c r="B49" s="38" t="s">
        <v>14</v>
      </c>
      <c r="C49" s="38" t="s">
        <v>103</v>
      </c>
      <c r="D49" s="38" t="s">
        <v>72</v>
      </c>
      <c r="E49" s="39" t="s">
        <v>73</v>
      </c>
      <c r="F49" s="51">
        <v>7662</v>
      </c>
      <c r="G49" s="52">
        <v>7481.1</v>
      </c>
      <c r="H49" s="44">
        <f t="shared" si="0"/>
        <v>97.638997650743931</v>
      </c>
    </row>
    <row r="50" spans="1:9" ht="47.25">
      <c r="A50" s="38" t="s">
        <v>50</v>
      </c>
      <c r="B50" s="38" t="s">
        <v>14</v>
      </c>
      <c r="C50" s="38" t="s">
        <v>103</v>
      </c>
      <c r="D50" s="38" t="s">
        <v>32</v>
      </c>
      <c r="E50" s="39" t="s">
        <v>47</v>
      </c>
      <c r="F50" s="51">
        <f>F51+F52</f>
        <v>8719.2999999999993</v>
      </c>
      <c r="G50" s="52">
        <f>G51+G52</f>
        <v>6569.7000000000007</v>
      </c>
      <c r="H50" s="44">
        <f t="shared" si="0"/>
        <v>75.346644799467867</v>
      </c>
    </row>
    <row r="51" spans="1:9" ht="47.25">
      <c r="A51" s="38" t="s">
        <v>50</v>
      </c>
      <c r="B51" s="38" t="s">
        <v>14</v>
      </c>
      <c r="C51" s="38" t="s">
        <v>103</v>
      </c>
      <c r="D51" s="38" t="s">
        <v>28</v>
      </c>
      <c r="E51" s="39" t="s">
        <v>27</v>
      </c>
      <c r="F51" s="51">
        <v>1497.8</v>
      </c>
      <c r="G51" s="52">
        <v>1284.5999999999999</v>
      </c>
      <c r="H51" s="44">
        <f t="shared" si="0"/>
        <v>85.76578982507678</v>
      </c>
    </row>
    <row r="52" spans="1:9">
      <c r="A52" s="38" t="s">
        <v>50</v>
      </c>
      <c r="B52" s="38" t="s">
        <v>14</v>
      </c>
      <c r="C52" s="38" t="s">
        <v>103</v>
      </c>
      <c r="D52" s="38" t="s">
        <v>26</v>
      </c>
      <c r="E52" s="39" t="s">
        <v>104</v>
      </c>
      <c r="F52" s="51">
        <v>7221.5</v>
      </c>
      <c r="G52" s="52">
        <v>5285.1</v>
      </c>
      <c r="H52" s="44">
        <f t="shared" si="0"/>
        <v>73.185626254933183</v>
      </c>
    </row>
    <row r="53" spans="1:9">
      <c r="A53" s="38" t="s">
        <v>50</v>
      </c>
      <c r="B53" s="38" t="s">
        <v>14</v>
      </c>
      <c r="C53" s="38" t="s">
        <v>103</v>
      </c>
      <c r="D53" s="38" t="s">
        <v>34</v>
      </c>
      <c r="E53" s="39" t="s">
        <v>33</v>
      </c>
      <c r="F53" s="51">
        <f>F54+F55+F56</f>
        <v>82</v>
      </c>
      <c r="G53" s="52">
        <f>G54+G55+G56</f>
        <v>66.899999999999991</v>
      </c>
      <c r="H53" s="44">
        <f t="shared" si="0"/>
        <v>81.58536585365853</v>
      </c>
    </row>
    <row r="54" spans="1:9" ht="31.5">
      <c r="A54" s="38" t="s">
        <v>50</v>
      </c>
      <c r="B54" s="38" t="s">
        <v>14</v>
      </c>
      <c r="C54" s="38" t="s">
        <v>103</v>
      </c>
      <c r="D54" s="38" t="s">
        <v>115</v>
      </c>
      <c r="E54" s="39" t="s">
        <v>116</v>
      </c>
      <c r="F54" s="51">
        <v>40</v>
      </c>
      <c r="G54" s="52">
        <v>33.9</v>
      </c>
      <c r="H54" s="44">
        <f t="shared" si="0"/>
        <v>84.749999999999986</v>
      </c>
    </row>
    <row r="55" spans="1:9" s="12" customFormat="1">
      <c r="A55" s="38" t="s">
        <v>50</v>
      </c>
      <c r="B55" s="38" t="s">
        <v>14</v>
      </c>
      <c r="C55" s="38" t="s">
        <v>103</v>
      </c>
      <c r="D55" s="38" t="s">
        <v>39</v>
      </c>
      <c r="E55" s="39" t="s">
        <v>40</v>
      </c>
      <c r="F55" s="51">
        <v>41</v>
      </c>
      <c r="G55" s="52">
        <v>32.799999999999997</v>
      </c>
      <c r="H55" s="44">
        <f t="shared" si="0"/>
        <v>80</v>
      </c>
      <c r="I55" s="10"/>
    </row>
    <row r="56" spans="1:9">
      <c r="A56" s="38" t="s">
        <v>50</v>
      </c>
      <c r="B56" s="38" t="s">
        <v>14</v>
      </c>
      <c r="C56" s="38" t="s">
        <v>117</v>
      </c>
      <c r="D56" s="38" t="s">
        <v>41</v>
      </c>
      <c r="E56" s="39" t="s">
        <v>42</v>
      </c>
      <c r="F56" s="51">
        <v>1</v>
      </c>
      <c r="G56" s="52">
        <v>0.2</v>
      </c>
      <c r="H56" s="44">
        <f t="shared" si="0"/>
        <v>20</v>
      </c>
    </row>
    <row r="57" spans="1:9">
      <c r="A57" s="38" t="s">
        <v>50</v>
      </c>
      <c r="B57" s="38" t="s">
        <v>14</v>
      </c>
      <c r="C57" s="38" t="s">
        <v>118</v>
      </c>
      <c r="D57" s="38"/>
      <c r="E57" s="39" t="s">
        <v>82</v>
      </c>
      <c r="F57" s="51">
        <f t="shared" ref="F57:G59" si="3">F58</f>
        <v>149</v>
      </c>
      <c r="G57" s="52">
        <f t="shared" si="3"/>
        <v>131</v>
      </c>
      <c r="H57" s="44">
        <f t="shared" si="0"/>
        <v>87.919463087248317</v>
      </c>
    </row>
    <row r="58" spans="1:9">
      <c r="A58" s="38" t="s">
        <v>50</v>
      </c>
      <c r="B58" s="38" t="s">
        <v>14</v>
      </c>
      <c r="C58" s="38" t="s">
        <v>119</v>
      </c>
      <c r="D58" s="38"/>
      <c r="E58" s="39" t="s">
        <v>13</v>
      </c>
      <c r="F58" s="51">
        <f t="shared" si="3"/>
        <v>149</v>
      </c>
      <c r="G58" s="52">
        <f t="shared" si="3"/>
        <v>131</v>
      </c>
      <c r="H58" s="44">
        <f t="shared" si="0"/>
        <v>87.919463087248317</v>
      </c>
    </row>
    <row r="59" spans="1:9" ht="47.25">
      <c r="A59" s="38" t="s">
        <v>50</v>
      </c>
      <c r="B59" s="38" t="s">
        <v>14</v>
      </c>
      <c r="C59" s="38" t="s">
        <v>119</v>
      </c>
      <c r="D59" s="38" t="s">
        <v>32</v>
      </c>
      <c r="E59" s="39" t="s">
        <v>47</v>
      </c>
      <c r="F59" s="51">
        <f t="shared" si="3"/>
        <v>149</v>
      </c>
      <c r="G59" s="52">
        <f t="shared" si="3"/>
        <v>131</v>
      </c>
      <c r="H59" s="44">
        <f t="shared" si="0"/>
        <v>87.919463087248317</v>
      </c>
      <c r="I59" s="24"/>
    </row>
    <row r="60" spans="1:9">
      <c r="A60" s="38" t="s">
        <v>50</v>
      </c>
      <c r="B60" s="38" t="s">
        <v>14</v>
      </c>
      <c r="C60" s="38" t="s">
        <v>119</v>
      </c>
      <c r="D60" s="38" t="s">
        <v>26</v>
      </c>
      <c r="E60" s="39" t="s">
        <v>120</v>
      </c>
      <c r="F60" s="51">
        <v>149</v>
      </c>
      <c r="G60" s="52">
        <v>131</v>
      </c>
      <c r="H60" s="44">
        <f t="shared" si="0"/>
        <v>87.919463087248317</v>
      </c>
    </row>
    <row r="61" spans="1:9">
      <c r="A61" s="38" t="s">
        <v>50</v>
      </c>
      <c r="B61" s="38" t="s">
        <v>16</v>
      </c>
      <c r="C61" s="38"/>
      <c r="D61" s="38"/>
      <c r="E61" s="39" t="s">
        <v>15</v>
      </c>
      <c r="F61" s="51">
        <f>F62+F70</f>
        <v>1247.3</v>
      </c>
      <c r="G61" s="52">
        <f>G62+G70</f>
        <v>1145</v>
      </c>
      <c r="H61" s="44">
        <f t="shared" si="0"/>
        <v>91.798284294075202</v>
      </c>
    </row>
    <row r="62" spans="1:9" ht="63">
      <c r="A62" s="38" t="s">
        <v>50</v>
      </c>
      <c r="B62" s="38" t="s">
        <v>16</v>
      </c>
      <c r="C62" s="38" t="s">
        <v>97</v>
      </c>
      <c r="D62" s="38"/>
      <c r="E62" s="39" t="s">
        <v>98</v>
      </c>
      <c r="F62" s="51">
        <f>F63</f>
        <v>1242.3</v>
      </c>
      <c r="G62" s="52">
        <f>G63</f>
        <v>1145</v>
      </c>
      <c r="H62" s="44">
        <f t="shared" si="0"/>
        <v>92.167753360701937</v>
      </c>
    </row>
    <row r="63" spans="1:9" ht="31.5">
      <c r="A63" s="38" t="s">
        <v>50</v>
      </c>
      <c r="B63" s="38" t="s">
        <v>16</v>
      </c>
      <c r="C63" s="38" t="s">
        <v>121</v>
      </c>
      <c r="D63" s="38"/>
      <c r="E63" s="39" t="s">
        <v>78</v>
      </c>
      <c r="F63" s="51">
        <f>F64</f>
        <v>1242.3</v>
      </c>
      <c r="G63" s="52">
        <f>G64</f>
        <v>1145</v>
      </c>
      <c r="H63" s="44">
        <f t="shared" si="0"/>
        <v>92.167753360701937</v>
      </c>
    </row>
    <row r="64" spans="1:9" ht="31.5">
      <c r="A64" s="38" t="s">
        <v>50</v>
      </c>
      <c r="B64" s="38" t="s">
        <v>16</v>
      </c>
      <c r="C64" s="38" t="s">
        <v>122</v>
      </c>
      <c r="D64" s="38"/>
      <c r="E64" s="47" t="s">
        <v>17</v>
      </c>
      <c r="F64" s="51">
        <f>F65+F68</f>
        <v>1242.3</v>
      </c>
      <c r="G64" s="52">
        <f>G65+G68</f>
        <v>1145</v>
      </c>
      <c r="H64" s="44">
        <f t="shared" si="0"/>
        <v>92.167753360701937</v>
      </c>
    </row>
    <row r="65" spans="1:9" ht="47.25">
      <c r="A65" s="38" t="s">
        <v>50</v>
      </c>
      <c r="B65" s="38" t="s">
        <v>16</v>
      </c>
      <c r="C65" s="38" t="s">
        <v>122</v>
      </c>
      <c r="D65" s="38" t="s">
        <v>32</v>
      </c>
      <c r="E65" s="39" t="s">
        <v>47</v>
      </c>
      <c r="F65" s="51">
        <f>F66+F67</f>
        <v>522.29999999999995</v>
      </c>
      <c r="G65" s="52">
        <f>G66+G67</f>
        <v>451.2</v>
      </c>
      <c r="H65" s="44">
        <f t="shared" si="0"/>
        <v>86.387133831131536</v>
      </c>
    </row>
    <row r="66" spans="1:9" ht="47.25">
      <c r="A66" s="38" t="s">
        <v>50</v>
      </c>
      <c r="B66" s="38" t="s">
        <v>16</v>
      </c>
      <c r="C66" s="38" t="s">
        <v>122</v>
      </c>
      <c r="D66" s="38" t="s">
        <v>28</v>
      </c>
      <c r="E66" s="48" t="s">
        <v>27</v>
      </c>
      <c r="F66" s="51">
        <v>40</v>
      </c>
      <c r="G66" s="52">
        <v>30</v>
      </c>
      <c r="H66" s="44">
        <f t="shared" si="0"/>
        <v>75</v>
      </c>
      <c r="I66" s="29"/>
    </row>
    <row r="67" spans="1:9">
      <c r="A67" s="38" t="s">
        <v>50</v>
      </c>
      <c r="B67" s="38" t="s">
        <v>16</v>
      </c>
      <c r="C67" s="38" t="s">
        <v>122</v>
      </c>
      <c r="D67" s="38" t="s">
        <v>26</v>
      </c>
      <c r="E67" s="48" t="s">
        <v>120</v>
      </c>
      <c r="F67" s="51">
        <v>482.3</v>
      </c>
      <c r="G67" s="52">
        <v>421.2</v>
      </c>
      <c r="H67" s="44">
        <f t="shared" si="0"/>
        <v>87.331536388140151</v>
      </c>
    </row>
    <row r="68" spans="1:9" ht="31.5">
      <c r="A68" s="38" t="s">
        <v>50</v>
      </c>
      <c r="B68" s="38" t="s">
        <v>16</v>
      </c>
      <c r="C68" s="38" t="s">
        <v>122</v>
      </c>
      <c r="D68" s="38" t="s">
        <v>55</v>
      </c>
      <c r="E68" s="39" t="s">
        <v>79</v>
      </c>
      <c r="F68" s="51">
        <f>F69</f>
        <v>720</v>
      </c>
      <c r="G68" s="52">
        <f>G69</f>
        <v>693.8</v>
      </c>
      <c r="H68" s="44">
        <f t="shared" si="0"/>
        <v>96.361111111111114</v>
      </c>
    </row>
    <row r="69" spans="1:9">
      <c r="A69" s="38" t="s">
        <v>50</v>
      </c>
      <c r="B69" s="38" t="s">
        <v>16</v>
      </c>
      <c r="C69" s="38" t="s">
        <v>122</v>
      </c>
      <c r="D69" s="38" t="s">
        <v>80</v>
      </c>
      <c r="E69" s="39" t="s">
        <v>81</v>
      </c>
      <c r="F69" s="51">
        <v>720</v>
      </c>
      <c r="G69" s="52">
        <v>693.8</v>
      </c>
      <c r="H69" s="44">
        <f t="shared" si="0"/>
        <v>96.361111111111114</v>
      </c>
    </row>
    <row r="70" spans="1:9" ht="31.5">
      <c r="A70" s="38" t="s">
        <v>50</v>
      </c>
      <c r="B70" s="38" t="s">
        <v>16</v>
      </c>
      <c r="C70" s="38" t="s">
        <v>105</v>
      </c>
      <c r="D70" s="38"/>
      <c r="E70" s="39" t="s">
        <v>74</v>
      </c>
      <c r="F70" s="51">
        <f t="shared" ref="F70:G73" si="4">F71</f>
        <v>5</v>
      </c>
      <c r="G70" s="52">
        <f t="shared" si="4"/>
        <v>0</v>
      </c>
      <c r="H70" s="44">
        <f t="shared" si="0"/>
        <v>0</v>
      </c>
    </row>
    <row r="71" spans="1:9" ht="31.5">
      <c r="A71" s="38" t="s">
        <v>50</v>
      </c>
      <c r="B71" s="38" t="s">
        <v>16</v>
      </c>
      <c r="C71" s="38" t="s">
        <v>123</v>
      </c>
      <c r="D71" s="38"/>
      <c r="E71" s="39" t="s">
        <v>78</v>
      </c>
      <c r="F71" s="51">
        <f t="shared" si="4"/>
        <v>5</v>
      </c>
      <c r="G71" s="52">
        <f t="shared" si="4"/>
        <v>0</v>
      </c>
      <c r="H71" s="44">
        <f t="shared" si="0"/>
        <v>0</v>
      </c>
    </row>
    <row r="72" spans="1:9" ht="31.5">
      <c r="A72" s="38" t="s">
        <v>50</v>
      </c>
      <c r="B72" s="38" t="s">
        <v>16</v>
      </c>
      <c r="C72" s="38" t="s">
        <v>124</v>
      </c>
      <c r="D72" s="38"/>
      <c r="E72" s="39" t="s">
        <v>17</v>
      </c>
      <c r="F72" s="51">
        <f t="shared" si="4"/>
        <v>5</v>
      </c>
      <c r="G72" s="52">
        <f t="shared" si="4"/>
        <v>0</v>
      </c>
      <c r="H72" s="44">
        <f t="shared" si="0"/>
        <v>0</v>
      </c>
    </row>
    <row r="73" spans="1:9">
      <c r="A73" s="38" t="s">
        <v>50</v>
      </c>
      <c r="B73" s="38" t="s">
        <v>16</v>
      </c>
      <c r="C73" s="38" t="s">
        <v>125</v>
      </c>
      <c r="D73" s="38" t="s">
        <v>34</v>
      </c>
      <c r="E73" s="39" t="s">
        <v>33</v>
      </c>
      <c r="F73" s="51">
        <f t="shared" si="4"/>
        <v>5</v>
      </c>
      <c r="G73" s="52">
        <f t="shared" si="4"/>
        <v>0</v>
      </c>
      <c r="H73" s="44">
        <f t="shared" si="0"/>
        <v>0</v>
      </c>
    </row>
    <row r="74" spans="1:9" ht="47.25">
      <c r="A74" s="38" t="s">
        <v>50</v>
      </c>
      <c r="B74" s="38" t="s">
        <v>16</v>
      </c>
      <c r="C74" s="38" t="s">
        <v>124</v>
      </c>
      <c r="D74" s="38" t="s">
        <v>83</v>
      </c>
      <c r="E74" s="39" t="s">
        <v>95</v>
      </c>
      <c r="F74" s="51">
        <v>5</v>
      </c>
      <c r="G74" s="52">
        <v>0</v>
      </c>
      <c r="H74" s="44">
        <f t="shared" si="0"/>
        <v>0</v>
      </c>
    </row>
    <row r="75" spans="1:9" ht="31.5">
      <c r="A75" s="38" t="s">
        <v>50</v>
      </c>
      <c r="B75" s="38" t="s">
        <v>43</v>
      </c>
      <c r="C75" s="38"/>
      <c r="D75" s="38"/>
      <c r="E75" s="39" t="s">
        <v>44</v>
      </c>
      <c r="F75" s="53">
        <f>F76</f>
        <v>55207.199999999997</v>
      </c>
      <c r="G75" s="52">
        <f>G76</f>
        <v>34469</v>
      </c>
      <c r="H75" s="44">
        <f t="shared" ref="H75:H122" si="5">G75/F75*100</f>
        <v>62.435696793171914</v>
      </c>
    </row>
    <row r="76" spans="1:9">
      <c r="A76" s="38" t="s">
        <v>50</v>
      </c>
      <c r="B76" s="38" t="s">
        <v>45</v>
      </c>
      <c r="C76" s="38"/>
      <c r="D76" s="38"/>
      <c r="E76" s="39" t="s">
        <v>46</v>
      </c>
      <c r="F76" s="53">
        <f>F77+F85</f>
        <v>55207.199999999997</v>
      </c>
      <c r="G76" s="52">
        <f>G77+G85</f>
        <v>34469</v>
      </c>
      <c r="H76" s="44">
        <f t="shared" si="5"/>
        <v>62.435696793171914</v>
      </c>
    </row>
    <row r="77" spans="1:9" ht="63">
      <c r="A77" s="38" t="s">
        <v>50</v>
      </c>
      <c r="B77" s="38" t="s">
        <v>45</v>
      </c>
      <c r="C77" s="38" t="s">
        <v>97</v>
      </c>
      <c r="D77" s="38"/>
      <c r="E77" s="39" t="s">
        <v>98</v>
      </c>
      <c r="F77" s="53">
        <f>F78</f>
        <v>46090.400000000001</v>
      </c>
      <c r="G77" s="52">
        <f>G78</f>
        <v>25474.7</v>
      </c>
      <c r="H77" s="44">
        <f t="shared" si="5"/>
        <v>55.271162758405225</v>
      </c>
    </row>
    <row r="78" spans="1:9" ht="31.5">
      <c r="A78" s="38" t="s">
        <v>50</v>
      </c>
      <c r="B78" s="38" t="s">
        <v>45</v>
      </c>
      <c r="C78" s="38" t="s">
        <v>126</v>
      </c>
      <c r="D78" s="38"/>
      <c r="E78" s="39" t="s">
        <v>84</v>
      </c>
      <c r="F78" s="53">
        <f>F79+F82</f>
        <v>46090.400000000001</v>
      </c>
      <c r="G78" s="52">
        <f>G79+G82</f>
        <v>25474.7</v>
      </c>
      <c r="H78" s="44">
        <f t="shared" si="5"/>
        <v>55.271162758405225</v>
      </c>
    </row>
    <row r="79" spans="1:9" ht="31.5">
      <c r="A79" s="38" t="s">
        <v>50</v>
      </c>
      <c r="B79" s="38" t="s">
        <v>45</v>
      </c>
      <c r="C79" s="38" t="s">
        <v>127</v>
      </c>
      <c r="D79" s="38"/>
      <c r="E79" s="39" t="s">
        <v>85</v>
      </c>
      <c r="F79" s="53">
        <f>F80</f>
        <v>44590.400000000001</v>
      </c>
      <c r="G79" s="52">
        <f>G80</f>
        <v>25474.7</v>
      </c>
      <c r="H79" s="44">
        <f t="shared" si="5"/>
        <v>57.130458574042841</v>
      </c>
    </row>
    <row r="80" spans="1:9" ht="47.25">
      <c r="A80" s="38" t="s">
        <v>50</v>
      </c>
      <c r="B80" s="38" t="s">
        <v>45</v>
      </c>
      <c r="C80" s="38" t="s">
        <v>127</v>
      </c>
      <c r="D80" s="38" t="s">
        <v>32</v>
      </c>
      <c r="E80" s="39" t="s">
        <v>47</v>
      </c>
      <c r="F80" s="53">
        <f>F81</f>
        <v>44590.400000000001</v>
      </c>
      <c r="G80" s="52">
        <f>G81</f>
        <v>25474.7</v>
      </c>
      <c r="H80" s="44">
        <f t="shared" si="5"/>
        <v>57.130458574042841</v>
      </c>
    </row>
    <row r="81" spans="1:11">
      <c r="A81" s="38" t="s">
        <v>50</v>
      </c>
      <c r="B81" s="38" t="s">
        <v>45</v>
      </c>
      <c r="C81" s="38" t="s">
        <v>127</v>
      </c>
      <c r="D81" s="38" t="s">
        <v>26</v>
      </c>
      <c r="E81" s="39" t="s">
        <v>120</v>
      </c>
      <c r="F81" s="53">
        <v>44590.400000000001</v>
      </c>
      <c r="G81" s="53">
        <v>25474.7</v>
      </c>
      <c r="H81" s="44">
        <f t="shared" si="5"/>
        <v>57.130458574042841</v>
      </c>
    </row>
    <row r="82" spans="1:11" ht="94.5">
      <c r="A82" s="38" t="s">
        <v>50</v>
      </c>
      <c r="B82" s="38" t="s">
        <v>45</v>
      </c>
      <c r="C82" s="38" t="s">
        <v>128</v>
      </c>
      <c r="D82" s="38"/>
      <c r="E82" s="39" t="s">
        <v>129</v>
      </c>
      <c r="F82" s="53">
        <f>F83</f>
        <v>1500</v>
      </c>
      <c r="G82" s="52">
        <f>G83</f>
        <v>0</v>
      </c>
      <c r="H82" s="44">
        <f t="shared" si="5"/>
        <v>0</v>
      </c>
    </row>
    <row r="83" spans="1:11" ht="47.25" customHeight="1">
      <c r="A83" s="38" t="s">
        <v>50</v>
      </c>
      <c r="B83" s="38" t="s">
        <v>45</v>
      </c>
      <c r="C83" s="38" t="s">
        <v>128</v>
      </c>
      <c r="D83" s="38" t="s">
        <v>32</v>
      </c>
      <c r="E83" s="39" t="s">
        <v>47</v>
      </c>
      <c r="F83" s="53">
        <f>F84</f>
        <v>1500</v>
      </c>
      <c r="G83" s="52">
        <f>G84</f>
        <v>0</v>
      </c>
      <c r="H83" s="44">
        <f t="shared" si="5"/>
        <v>0</v>
      </c>
    </row>
    <row r="84" spans="1:11">
      <c r="A84" s="38" t="s">
        <v>50</v>
      </c>
      <c r="B84" s="38" t="s">
        <v>45</v>
      </c>
      <c r="C84" s="38" t="s">
        <v>128</v>
      </c>
      <c r="D84" s="38" t="s">
        <v>26</v>
      </c>
      <c r="E84" s="39" t="s">
        <v>120</v>
      </c>
      <c r="F84" s="53">
        <f>1530-30</f>
        <v>1500</v>
      </c>
      <c r="G84" s="52">
        <v>0</v>
      </c>
      <c r="H84" s="44">
        <f t="shared" si="5"/>
        <v>0</v>
      </c>
      <c r="K84" s="10"/>
    </row>
    <row r="85" spans="1:11" ht="63">
      <c r="A85" s="38" t="s">
        <v>50</v>
      </c>
      <c r="B85" s="38" t="s">
        <v>45</v>
      </c>
      <c r="C85" s="38" t="s">
        <v>130</v>
      </c>
      <c r="D85" s="38"/>
      <c r="E85" s="39" t="s">
        <v>131</v>
      </c>
      <c r="F85" s="52">
        <f t="shared" ref="F85:G88" si="6">F86</f>
        <v>9116.7999999999993</v>
      </c>
      <c r="G85" s="52">
        <f t="shared" si="6"/>
        <v>8994.2999999999993</v>
      </c>
      <c r="H85" s="44">
        <f t="shared" si="5"/>
        <v>98.656326781326783</v>
      </c>
    </row>
    <row r="86" spans="1:11" ht="20.25" customHeight="1">
      <c r="A86" s="38" t="s">
        <v>50</v>
      </c>
      <c r="B86" s="38" t="s">
        <v>45</v>
      </c>
      <c r="C86" s="38" t="s">
        <v>132</v>
      </c>
      <c r="D86" s="38"/>
      <c r="E86" s="39" t="s">
        <v>133</v>
      </c>
      <c r="F86" s="52">
        <f t="shared" si="6"/>
        <v>9116.7999999999993</v>
      </c>
      <c r="G86" s="52">
        <f t="shared" si="6"/>
        <v>8994.2999999999993</v>
      </c>
      <c r="H86" s="44">
        <f t="shared" si="5"/>
        <v>98.656326781326783</v>
      </c>
    </row>
    <row r="87" spans="1:11" ht="48.75" customHeight="1">
      <c r="A87" s="38" t="s">
        <v>50</v>
      </c>
      <c r="B87" s="38" t="s">
        <v>45</v>
      </c>
      <c r="C87" s="38" t="s">
        <v>134</v>
      </c>
      <c r="D87" s="38"/>
      <c r="E87" s="39" t="s">
        <v>135</v>
      </c>
      <c r="F87" s="52">
        <f t="shared" si="6"/>
        <v>9116.7999999999993</v>
      </c>
      <c r="G87" s="52">
        <f t="shared" si="6"/>
        <v>8994.2999999999993</v>
      </c>
      <c r="H87" s="44">
        <f t="shared" si="5"/>
        <v>98.656326781326783</v>
      </c>
    </row>
    <row r="88" spans="1:11" ht="47.25">
      <c r="A88" s="38" t="s">
        <v>50</v>
      </c>
      <c r="B88" s="38" t="s">
        <v>45</v>
      </c>
      <c r="C88" s="38" t="s">
        <v>134</v>
      </c>
      <c r="D88" s="38" t="s">
        <v>32</v>
      </c>
      <c r="E88" s="39" t="s">
        <v>47</v>
      </c>
      <c r="F88" s="52">
        <f t="shared" si="6"/>
        <v>9116.7999999999993</v>
      </c>
      <c r="G88" s="52">
        <f t="shared" si="6"/>
        <v>8994.2999999999993</v>
      </c>
      <c r="H88" s="44">
        <f t="shared" si="5"/>
        <v>98.656326781326783</v>
      </c>
    </row>
    <row r="89" spans="1:11">
      <c r="A89" s="38" t="s">
        <v>50</v>
      </c>
      <c r="B89" s="38" t="s">
        <v>45</v>
      </c>
      <c r="C89" s="38" t="s">
        <v>134</v>
      </c>
      <c r="D89" s="38" t="s">
        <v>26</v>
      </c>
      <c r="E89" s="39" t="s">
        <v>120</v>
      </c>
      <c r="F89" s="52">
        <v>9116.7999999999993</v>
      </c>
      <c r="G89" s="52">
        <v>8994.2999999999993</v>
      </c>
      <c r="H89" s="44">
        <f t="shared" si="5"/>
        <v>98.656326781326783</v>
      </c>
    </row>
    <row r="90" spans="1:11">
      <c r="A90" s="38" t="s">
        <v>50</v>
      </c>
      <c r="B90" s="38" t="s">
        <v>18</v>
      </c>
      <c r="C90" s="38"/>
      <c r="D90" s="38"/>
      <c r="E90" s="39" t="s">
        <v>149</v>
      </c>
      <c r="F90" s="52">
        <f>F91+F96</f>
        <v>246.5</v>
      </c>
      <c r="G90" s="52">
        <f>G91+G96</f>
        <v>245</v>
      </c>
      <c r="H90" s="44">
        <f t="shared" si="5"/>
        <v>99.391480730223122</v>
      </c>
    </row>
    <row r="91" spans="1:11" ht="63">
      <c r="A91" s="38" t="s">
        <v>50</v>
      </c>
      <c r="B91" s="38" t="s">
        <v>18</v>
      </c>
      <c r="C91" s="38" t="s">
        <v>97</v>
      </c>
      <c r="D91" s="38"/>
      <c r="E91" s="39" t="s">
        <v>98</v>
      </c>
      <c r="F91" s="51">
        <f t="shared" ref="F91:G94" si="7">F92</f>
        <v>124.5</v>
      </c>
      <c r="G91" s="52">
        <f t="shared" si="7"/>
        <v>124.1</v>
      </c>
      <c r="H91" s="44">
        <f t="shared" si="5"/>
        <v>99.678714859437747</v>
      </c>
    </row>
    <row r="92" spans="1:11" ht="31.5">
      <c r="A92" s="38" t="s">
        <v>50</v>
      </c>
      <c r="B92" s="38" t="s">
        <v>18</v>
      </c>
      <c r="C92" s="38" t="s">
        <v>136</v>
      </c>
      <c r="D92" s="38"/>
      <c r="E92" s="39" t="s">
        <v>86</v>
      </c>
      <c r="F92" s="51">
        <f t="shared" si="7"/>
        <v>124.5</v>
      </c>
      <c r="G92" s="52">
        <f t="shared" si="7"/>
        <v>124.1</v>
      </c>
      <c r="H92" s="44">
        <f t="shared" si="5"/>
        <v>99.678714859437747</v>
      </c>
    </row>
    <row r="93" spans="1:11" ht="31.5">
      <c r="A93" s="38" t="s">
        <v>50</v>
      </c>
      <c r="B93" s="38" t="s">
        <v>18</v>
      </c>
      <c r="C93" s="38" t="s">
        <v>137</v>
      </c>
      <c r="D93" s="38"/>
      <c r="E93" s="39" t="s">
        <v>87</v>
      </c>
      <c r="F93" s="51">
        <f t="shared" si="7"/>
        <v>124.5</v>
      </c>
      <c r="G93" s="52">
        <f t="shared" si="7"/>
        <v>124.1</v>
      </c>
      <c r="H93" s="44">
        <f t="shared" si="5"/>
        <v>99.678714859437747</v>
      </c>
    </row>
    <row r="94" spans="1:11" ht="47.25">
      <c r="A94" s="38" t="s">
        <v>50</v>
      </c>
      <c r="B94" s="38" t="s">
        <v>18</v>
      </c>
      <c r="C94" s="38" t="s">
        <v>137</v>
      </c>
      <c r="D94" s="38" t="s">
        <v>32</v>
      </c>
      <c r="E94" s="39" t="s">
        <v>47</v>
      </c>
      <c r="F94" s="51">
        <f t="shared" si="7"/>
        <v>124.5</v>
      </c>
      <c r="G94" s="52">
        <f t="shared" si="7"/>
        <v>124.1</v>
      </c>
      <c r="H94" s="44">
        <f t="shared" si="5"/>
        <v>99.678714859437747</v>
      </c>
    </row>
    <row r="95" spans="1:11">
      <c r="A95" s="38" t="s">
        <v>50</v>
      </c>
      <c r="B95" s="38" t="s">
        <v>18</v>
      </c>
      <c r="C95" s="38" t="s">
        <v>137</v>
      </c>
      <c r="D95" s="38" t="s">
        <v>26</v>
      </c>
      <c r="E95" s="39" t="s">
        <v>104</v>
      </c>
      <c r="F95" s="51">
        <v>124.5</v>
      </c>
      <c r="G95" s="52">
        <v>124.1</v>
      </c>
      <c r="H95" s="44">
        <f t="shared" si="5"/>
        <v>99.678714859437747</v>
      </c>
    </row>
    <row r="96" spans="1:11" ht="31.5" customHeight="1">
      <c r="A96" s="38" t="s">
        <v>50</v>
      </c>
      <c r="B96" s="38" t="s">
        <v>18</v>
      </c>
      <c r="C96" s="38" t="s">
        <v>138</v>
      </c>
      <c r="D96" s="38"/>
      <c r="E96" s="39" t="s">
        <v>88</v>
      </c>
      <c r="F96" s="51">
        <f t="shared" ref="F96:G98" si="8">F97</f>
        <v>122</v>
      </c>
      <c r="G96" s="52">
        <f t="shared" si="8"/>
        <v>120.9</v>
      </c>
      <c r="H96" s="44">
        <f t="shared" si="5"/>
        <v>99.098360655737707</v>
      </c>
    </row>
    <row r="97" spans="1:8" ht="31.5">
      <c r="A97" s="38" t="s">
        <v>50</v>
      </c>
      <c r="B97" s="38" t="s">
        <v>18</v>
      </c>
      <c r="C97" s="38" t="s">
        <v>139</v>
      </c>
      <c r="D97" s="38"/>
      <c r="E97" s="39" t="s">
        <v>87</v>
      </c>
      <c r="F97" s="51">
        <f t="shared" si="8"/>
        <v>122</v>
      </c>
      <c r="G97" s="52">
        <f t="shared" si="8"/>
        <v>120.9</v>
      </c>
      <c r="H97" s="44">
        <f t="shared" si="5"/>
        <v>99.098360655737707</v>
      </c>
    </row>
    <row r="98" spans="1:8" ht="47.25">
      <c r="A98" s="38" t="s">
        <v>50</v>
      </c>
      <c r="B98" s="38" t="s">
        <v>18</v>
      </c>
      <c r="C98" s="38" t="s">
        <v>139</v>
      </c>
      <c r="D98" s="38" t="s">
        <v>32</v>
      </c>
      <c r="E98" s="39" t="s">
        <v>47</v>
      </c>
      <c r="F98" s="51">
        <f t="shared" si="8"/>
        <v>122</v>
      </c>
      <c r="G98" s="52">
        <f t="shared" si="8"/>
        <v>120.9</v>
      </c>
      <c r="H98" s="44">
        <f t="shared" si="5"/>
        <v>99.098360655737707</v>
      </c>
    </row>
    <row r="99" spans="1:8">
      <c r="A99" s="38" t="s">
        <v>50</v>
      </c>
      <c r="B99" s="38" t="s">
        <v>18</v>
      </c>
      <c r="C99" s="38" t="s">
        <v>139</v>
      </c>
      <c r="D99" s="38" t="s">
        <v>26</v>
      </c>
      <c r="E99" s="39" t="s">
        <v>104</v>
      </c>
      <c r="F99" s="51">
        <v>122</v>
      </c>
      <c r="G99" s="52">
        <v>120.9</v>
      </c>
      <c r="H99" s="44">
        <f t="shared" si="5"/>
        <v>99.098360655737707</v>
      </c>
    </row>
    <row r="100" spans="1:8">
      <c r="A100" s="38" t="s">
        <v>50</v>
      </c>
      <c r="B100" s="38" t="s">
        <v>19</v>
      </c>
      <c r="C100" s="38"/>
      <c r="D100" s="38"/>
      <c r="E100" s="39" t="s">
        <v>29</v>
      </c>
      <c r="F100" s="51">
        <f t="shared" ref="F100:G105" si="9">F101</f>
        <v>1490.3</v>
      </c>
      <c r="G100" s="52">
        <f t="shared" si="9"/>
        <v>1254.9000000000001</v>
      </c>
      <c r="H100" s="44">
        <f t="shared" si="5"/>
        <v>84.204522579346445</v>
      </c>
    </row>
    <row r="101" spans="1:8">
      <c r="A101" s="38" t="s">
        <v>50</v>
      </c>
      <c r="B101" s="38" t="s">
        <v>21</v>
      </c>
      <c r="C101" s="38"/>
      <c r="D101" s="38"/>
      <c r="E101" s="39" t="s">
        <v>20</v>
      </c>
      <c r="F101" s="51">
        <f t="shared" si="9"/>
        <v>1490.3</v>
      </c>
      <c r="G101" s="52">
        <f t="shared" si="9"/>
        <v>1254.9000000000001</v>
      </c>
      <c r="H101" s="44">
        <f t="shared" si="5"/>
        <v>84.204522579346445</v>
      </c>
    </row>
    <row r="102" spans="1:8" ht="63">
      <c r="A102" s="38" t="s">
        <v>50</v>
      </c>
      <c r="B102" s="38" t="s">
        <v>21</v>
      </c>
      <c r="C102" s="38" t="s">
        <v>97</v>
      </c>
      <c r="D102" s="38"/>
      <c r="E102" s="39" t="s">
        <v>98</v>
      </c>
      <c r="F102" s="51">
        <f t="shared" si="9"/>
        <v>1490.3</v>
      </c>
      <c r="G102" s="52">
        <f t="shared" si="9"/>
        <v>1254.9000000000001</v>
      </c>
      <c r="H102" s="44">
        <f t="shared" si="5"/>
        <v>84.204522579346445</v>
      </c>
    </row>
    <row r="103" spans="1:8" ht="31.5">
      <c r="A103" s="38" t="s">
        <v>50</v>
      </c>
      <c r="B103" s="38" t="s">
        <v>21</v>
      </c>
      <c r="C103" s="38" t="s">
        <v>140</v>
      </c>
      <c r="D103" s="38"/>
      <c r="E103" s="39" t="s">
        <v>89</v>
      </c>
      <c r="F103" s="51">
        <f t="shared" si="9"/>
        <v>1490.3</v>
      </c>
      <c r="G103" s="52">
        <f t="shared" si="9"/>
        <v>1254.9000000000001</v>
      </c>
      <c r="H103" s="44">
        <f t="shared" si="5"/>
        <v>84.204522579346445</v>
      </c>
    </row>
    <row r="104" spans="1:8">
      <c r="A104" s="38" t="s">
        <v>50</v>
      </c>
      <c r="B104" s="38" t="s">
        <v>21</v>
      </c>
      <c r="C104" s="38" t="s">
        <v>141</v>
      </c>
      <c r="D104" s="38"/>
      <c r="E104" s="39" t="s">
        <v>90</v>
      </c>
      <c r="F104" s="51">
        <f t="shared" si="9"/>
        <v>1490.3</v>
      </c>
      <c r="G104" s="52">
        <f t="shared" si="9"/>
        <v>1254.9000000000001</v>
      </c>
      <c r="H104" s="44">
        <f t="shared" si="5"/>
        <v>84.204522579346445</v>
      </c>
    </row>
    <row r="105" spans="1:8" ht="45" customHeight="1">
      <c r="A105" s="38" t="s">
        <v>50</v>
      </c>
      <c r="B105" s="38" t="s">
        <v>21</v>
      </c>
      <c r="C105" s="38" t="s">
        <v>141</v>
      </c>
      <c r="D105" s="38" t="s">
        <v>32</v>
      </c>
      <c r="E105" s="39" t="s">
        <v>47</v>
      </c>
      <c r="F105" s="51">
        <f t="shared" si="9"/>
        <v>1490.3</v>
      </c>
      <c r="G105" s="52">
        <f t="shared" si="9"/>
        <v>1254.9000000000001</v>
      </c>
      <c r="H105" s="44">
        <f t="shared" si="5"/>
        <v>84.204522579346445</v>
      </c>
    </row>
    <row r="106" spans="1:8" ht="17.25" customHeight="1">
      <c r="A106" s="38" t="s">
        <v>50</v>
      </c>
      <c r="B106" s="38" t="s">
        <v>21</v>
      </c>
      <c r="C106" s="38" t="s">
        <v>141</v>
      </c>
      <c r="D106" s="38" t="s">
        <v>26</v>
      </c>
      <c r="E106" s="39" t="s">
        <v>120</v>
      </c>
      <c r="F106" s="51">
        <v>1490.3</v>
      </c>
      <c r="G106" s="52">
        <v>1254.9000000000001</v>
      </c>
      <c r="H106" s="44">
        <f t="shared" si="5"/>
        <v>84.204522579346445</v>
      </c>
    </row>
    <row r="107" spans="1:8">
      <c r="A107" s="38" t="s">
        <v>50</v>
      </c>
      <c r="B107" s="38" t="s">
        <v>52</v>
      </c>
      <c r="C107" s="38"/>
      <c r="D107" s="38"/>
      <c r="E107" s="39" t="s">
        <v>147</v>
      </c>
      <c r="F107" s="51">
        <f t="shared" ref="F107:G112" si="10">F108</f>
        <v>240.6</v>
      </c>
      <c r="G107" s="52">
        <f t="shared" si="10"/>
        <v>240.6</v>
      </c>
      <c r="H107" s="44">
        <f t="shared" si="5"/>
        <v>100</v>
      </c>
    </row>
    <row r="108" spans="1:8">
      <c r="A108" s="38" t="s">
        <v>50</v>
      </c>
      <c r="B108" s="38" t="s">
        <v>53</v>
      </c>
      <c r="C108" s="38"/>
      <c r="D108" s="38"/>
      <c r="E108" s="39" t="s">
        <v>54</v>
      </c>
      <c r="F108" s="51">
        <f t="shared" si="10"/>
        <v>240.6</v>
      </c>
      <c r="G108" s="52">
        <f t="shared" si="10"/>
        <v>240.6</v>
      </c>
      <c r="H108" s="44">
        <f t="shared" si="5"/>
        <v>100</v>
      </c>
    </row>
    <row r="109" spans="1:8" ht="30.75" customHeight="1">
      <c r="A109" s="38" t="s">
        <v>50</v>
      </c>
      <c r="B109" s="38" t="s">
        <v>53</v>
      </c>
      <c r="C109" s="38" t="s">
        <v>105</v>
      </c>
      <c r="D109" s="38"/>
      <c r="E109" s="39" t="s">
        <v>74</v>
      </c>
      <c r="F109" s="51">
        <f t="shared" si="10"/>
        <v>240.6</v>
      </c>
      <c r="G109" s="52">
        <f t="shared" si="10"/>
        <v>240.6</v>
      </c>
      <c r="H109" s="44">
        <f t="shared" si="5"/>
        <v>100</v>
      </c>
    </row>
    <row r="110" spans="1:8" ht="31.5">
      <c r="A110" s="38" t="s">
        <v>50</v>
      </c>
      <c r="B110" s="38" t="s">
        <v>53</v>
      </c>
      <c r="C110" s="38" t="s">
        <v>142</v>
      </c>
      <c r="D110" s="38"/>
      <c r="E110" s="48" t="s">
        <v>91</v>
      </c>
      <c r="F110" s="51">
        <f t="shared" si="10"/>
        <v>240.6</v>
      </c>
      <c r="G110" s="52">
        <f t="shared" si="10"/>
        <v>240.6</v>
      </c>
      <c r="H110" s="44">
        <f t="shared" si="5"/>
        <v>100</v>
      </c>
    </row>
    <row r="111" spans="1:8" ht="31.5">
      <c r="A111" s="38" t="s">
        <v>50</v>
      </c>
      <c r="B111" s="38" t="s">
        <v>53</v>
      </c>
      <c r="C111" s="38" t="s">
        <v>143</v>
      </c>
      <c r="D111" s="38"/>
      <c r="E111" s="48" t="s">
        <v>92</v>
      </c>
      <c r="F111" s="51">
        <f t="shared" si="10"/>
        <v>240.6</v>
      </c>
      <c r="G111" s="52">
        <f t="shared" si="10"/>
        <v>240.6</v>
      </c>
      <c r="H111" s="44">
        <f t="shared" si="5"/>
        <v>100</v>
      </c>
    </row>
    <row r="112" spans="1:8" ht="31.5">
      <c r="A112" s="38" t="s">
        <v>50</v>
      </c>
      <c r="B112" s="38" t="s">
        <v>53</v>
      </c>
      <c r="C112" s="38" t="s">
        <v>143</v>
      </c>
      <c r="D112" s="38" t="s">
        <v>55</v>
      </c>
      <c r="E112" s="39" t="s">
        <v>79</v>
      </c>
      <c r="F112" s="51">
        <f t="shared" si="10"/>
        <v>240.6</v>
      </c>
      <c r="G112" s="52">
        <f t="shared" si="10"/>
        <v>240.6</v>
      </c>
      <c r="H112" s="44">
        <f t="shared" si="5"/>
        <v>100</v>
      </c>
    </row>
    <row r="113" spans="1:9" ht="31.5">
      <c r="A113" s="38" t="s">
        <v>50</v>
      </c>
      <c r="B113" s="38" t="s">
        <v>53</v>
      </c>
      <c r="C113" s="38" t="s">
        <v>143</v>
      </c>
      <c r="D113" s="38" t="s">
        <v>56</v>
      </c>
      <c r="E113" s="39" t="s">
        <v>57</v>
      </c>
      <c r="F113" s="51">
        <v>240.6</v>
      </c>
      <c r="G113" s="52">
        <v>240.6</v>
      </c>
      <c r="H113" s="44">
        <f t="shared" si="5"/>
        <v>100</v>
      </c>
    </row>
    <row r="114" spans="1:9" s="12" customFormat="1" ht="17.25" customHeight="1">
      <c r="A114" s="38" t="s">
        <v>50</v>
      </c>
      <c r="B114" s="38" t="s">
        <v>48</v>
      </c>
      <c r="C114" s="38"/>
      <c r="D114" s="38"/>
      <c r="E114" s="39" t="s">
        <v>148</v>
      </c>
      <c r="F114" s="51">
        <f t="shared" ref="F114:G117" si="11">F115</f>
        <v>349.3</v>
      </c>
      <c r="G114" s="52">
        <f t="shared" si="11"/>
        <v>309.2</v>
      </c>
      <c r="H114" s="44">
        <f t="shared" si="5"/>
        <v>88.519896936730603</v>
      </c>
      <c r="I114" s="23"/>
    </row>
    <row r="115" spans="1:9" ht="16.5" customHeight="1">
      <c r="A115" s="38" t="s">
        <v>50</v>
      </c>
      <c r="B115" s="38" t="s">
        <v>22</v>
      </c>
      <c r="C115" s="38"/>
      <c r="D115" s="38"/>
      <c r="E115" s="39" t="s">
        <v>38</v>
      </c>
      <c r="F115" s="51">
        <f t="shared" si="11"/>
        <v>349.3</v>
      </c>
      <c r="G115" s="52">
        <f t="shared" si="11"/>
        <v>309.2</v>
      </c>
      <c r="H115" s="44">
        <f t="shared" si="5"/>
        <v>88.519896936730603</v>
      </c>
    </row>
    <row r="116" spans="1:9" s="12" customFormat="1" ht="63.75" customHeight="1">
      <c r="A116" s="38" t="s">
        <v>50</v>
      </c>
      <c r="B116" s="38" t="s">
        <v>22</v>
      </c>
      <c r="C116" s="38" t="s">
        <v>97</v>
      </c>
      <c r="D116" s="38"/>
      <c r="E116" s="39" t="s">
        <v>98</v>
      </c>
      <c r="F116" s="51">
        <f t="shared" si="11"/>
        <v>349.3</v>
      </c>
      <c r="G116" s="52">
        <f t="shared" si="11"/>
        <v>309.2</v>
      </c>
      <c r="H116" s="44">
        <f t="shared" si="5"/>
        <v>88.519896936730603</v>
      </c>
      <c r="I116" s="23"/>
    </row>
    <row r="117" spans="1:9" ht="31.5">
      <c r="A117" s="38" t="s">
        <v>50</v>
      </c>
      <c r="B117" s="38" t="s">
        <v>22</v>
      </c>
      <c r="C117" s="38" t="s">
        <v>144</v>
      </c>
      <c r="D117" s="38"/>
      <c r="E117" s="39" t="s">
        <v>93</v>
      </c>
      <c r="F117" s="51">
        <f t="shared" si="11"/>
        <v>349.3</v>
      </c>
      <c r="G117" s="52">
        <f t="shared" si="11"/>
        <v>309.2</v>
      </c>
      <c r="H117" s="44">
        <f t="shared" si="5"/>
        <v>88.519896936730603</v>
      </c>
    </row>
    <row r="118" spans="1:9" ht="31.5">
      <c r="A118" s="38" t="s">
        <v>50</v>
      </c>
      <c r="B118" s="38" t="s">
        <v>22</v>
      </c>
      <c r="C118" s="38" t="s">
        <v>145</v>
      </c>
      <c r="D118" s="38"/>
      <c r="E118" s="39" t="s">
        <v>24</v>
      </c>
      <c r="F118" s="51">
        <f>F119+F121</f>
        <v>349.3</v>
      </c>
      <c r="G118" s="52">
        <f>G119+G121</f>
        <v>309.2</v>
      </c>
      <c r="H118" s="44">
        <f t="shared" si="5"/>
        <v>88.519896936730603</v>
      </c>
    </row>
    <row r="119" spans="1:9" ht="94.5">
      <c r="A119" s="38" t="s">
        <v>50</v>
      </c>
      <c r="B119" s="38" t="s">
        <v>22</v>
      </c>
      <c r="C119" s="38" t="s">
        <v>145</v>
      </c>
      <c r="D119" s="38" t="s">
        <v>31</v>
      </c>
      <c r="E119" s="39" t="s">
        <v>30</v>
      </c>
      <c r="F119" s="53">
        <f>F120</f>
        <v>89.8</v>
      </c>
      <c r="G119" s="52">
        <f>G120</f>
        <v>66.8</v>
      </c>
      <c r="H119" s="44">
        <f t="shared" si="5"/>
        <v>74.387527839643653</v>
      </c>
    </row>
    <row r="120" spans="1:9" ht="78.75" customHeight="1">
      <c r="A120" s="38" t="s">
        <v>50</v>
      </c>
      <c r="B120" s="38" t="s">
        <v>22</v>
      </c>
      <c r="C120" s="38" t="s">
        <v>145</v>
      </c>
      <c r="D120" s="38" t="s">
        <v>76</v>
      </c>
      <c r="E120" s="39" t="s">
        <v>77</v>
      </c>
      <c r="F120" s="53">
        <v>89.8</v>
      </c>
      <c r="G120" s="52">
        <v>66.8</v>
      </c>
      <c r="H120" s="44">
        <f t="shared" si="5"/>
        <v>74.387527839643653</v>
      </c>
    </row>
    <row r="121" spans="1:9" ht="47.25">
      <c r="A121" s="38" t="s">
        <v>50</v>
      </c>
      <c r="B121" s="38" t="s">
        <v>22</v>
      </c>
      <c r="C121" s="38" t="s">
        <v>145</v>
      </c>
      <c r="D121" s="38" t="s">
        <v>32</v>
      </c>
      <c r="E121" s="39" t="s">
        <v>47</v>
      </c>
      <c r="F121" s="53">
        <f>F122</f>
        <v>259.5</v>
      </c>
      <c r="G121" s="52">
        <f>G122</f>
        <v>242.4</v>
      </c>
      <c r="H121" s="44">
        <f t="shared" si="5"/>
        <v>93.410404624277447</v>
      </c>
    </row>
    <row r="122" spans="1:9">
      <c r="A122" s="38" t="s">
        <v>50</v>
      </c>
      <c r="B122" s="38" t="s">
        <v>22</v>
      </c>
      <c r="C122" s="38" t="s">
        <v>145</v>
      </c>
      <c r="D122" s="38" t="s">
        <v>26</v>
      </c>
      <c r="E122" s="39" t="s">
        <v>120</v>
      </c>
      <c r="F122" s="53">
        <v>259.5</v>
      </c>
      <c r="G122" s="52">
        <v>242.4</v>
      </c>
      <c r="H122" s="44">
        <f t="shared" si="5"/>
        <v>93.410404624277447</v>
      </c>
    </row>
    <row r="123" spans="1:9" s="12" customFormat="1">
      <c r="A123" s="36"/>
      <c r="B123" s="36"/>
      <c r="C123" s="36"/>
      <c r="D123" s="36"/>
      <c r="E123" s="37" t="s">
        <v>23</v>
      </c>
      <c r="F123" s="49">
        <f>F10+F32</f>
        <v>109001.1</v>
      </c>
      <c r="G123" s="50">
        <f>G10+G32</f>
        <v>85088.7</v>
      </c>
      <c r="H123" s="54">
        <f>G123/F123*100</f>
        <v>78.062239738865017</v>
      </c>
      <c r="I123" s="23"/>
    </row>
    <row r="124" spans="1:9" ht="54" customHeight="1"/>
    <row r="125" spans="1:9" s="30" customFormat="1" ht="16.5">
      <c r="A125" s="30" t="s">
        <v>58</v>
      </c>
      <c r="B125" s="31"/>
      <c r="C125" s="31"/>
      <c r="D125" s="31"/>
      <c r="E125" s="32"/>
      <c r="F125" s="33"/>
      <c r="G125" s="33"/>
      <c r="H125" s="34" t="s">
        <v>151</v>
      </c>
      <c r="I125" s="35"/>
    </row>
  </sheetData>
  <mergeCells count="1">
    <mergeCell ref="A6:H6"/>
  </mergeCells>
  <pageMargins left="1.1811023622047245" right="0.39370078740157483" top="0.78740157480314965" bottom="0.47244094488188981" header="0" footer="0"/>
  <pageSetup paperSize="9" scale="8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Мельничук Татьяна Владимировна</cp:lastModifiedBy>
  <cp:lastPrinted>2019-04-12T08:11:21Z</cp:lastPrinted>
  <dcterms:created xsi:type="dcterms:W3CDTF">2010-11-03T06:40:12Z</dcterms:created>
  <dcterms:modified xsi:type="dcterms:W3CDTF">2019-05-30T08:29:54Z</dcterms:modified>
</cp:coreProperties>
</file>