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 1" sheetId="8" r:id="rId1"/>
  </sheets>
  <definedNames>
    <definedName name="_xlnm._FilterDatabase" localSheetId="0" hidden="1">'Лист 1'!$A$9:$I$98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Area" localSheetId="0">'Лист 1'!$A$1:$H$131</definedName>
  </definedNames>
  <calcPr calcId="125725"/>
</workbook>
</file>

<file path=xl/calcChain.xml><?xml version="1.0" encoding="utf-8"?>
<calcChain xmlns="http://schemas.openxmlformats.org/spreadsheetml/2006/main">
  <c r="G105" i="8"/>
  <c r="F105"/>
  <c r="G127"/>
  <c r="G126"/>
  <c r="F127"/>
  <c r="F126"/>
  <c r="F125"/>
  <c r="H123"/>
  <c r="H122"/>
  <c r="G121"/>
  <c r="F121"/>
  <c r="F117"/>
  <c r="H120"/>
  <c r="H119"/>
  <c r="G118"/>
  <c r="H118"/>
  <c r="F118"/>
  <c r="H116"/>
  <c r="H115"/>
  <c r="H114"/>
  <c r="G113"/>
  <c r="G112"/>
  <c r="F113"/>
  <c r="F112"/>
  <c r="H106"/>
  <c r="F49"/>
  <c r="H49"/>
  <c r="G55"/>
  <c r="G54"/>
  <c r="H54"/>
  <c r="F55"/>
  <c r="F54"/>
  <c r="G49"/>
  <c r="H53"/>
  <c r="G52"/>
  <c r="H52"/>
  <c r="F52"/>
  <c r="G50"/>
  <c r="F50"/>
  <c r="H51"/>
  <c r="G47"/>
  <c r="H47"/>
  <c r="G46"/>
  <c r="F47"/>
  <c r="H48"/>
  <c r="G44"/>
  <c r="G40"/>
  <c r="F44"/>
  <c r="H42"/>
  <c r="H43"/>
  <c r="H45"/>
  <c r="G41"/>
  <c r="F41"/>
  <c r="G30"/>
  <c r="F30"/>
  <c r="G16"/>
  <c r="G15"/>
  <c r="F16"/>
  <c r="F15"/>
  <c r="H17"/>
  <c r="H18"/>
  <c r="H24"/>
  <c r="H25"/>
  <c r="H26"/>
  <c r="H28"/>
  <c r="H29"/>
  <c r="H31"/>
  <c r="H32"/>
  <c r="H36"/>
  <c r="H56"/>
  <c r="H61"/>
  <c r="H68"/>
  <c r="H73"/>
  <c r="H79"/>
  <c r="H83"/>
  <c r="H90"/>
  <c r="H97"/>
  <c r="H104"/>
  <c r="G103"/>
  <c r="H103"/>
  <c r="F103"/>
  <c r="F102"/>
  <c r="G96"/>
  <c r="G95"/>
  <c r="F96"/>
  <c r="F95"/>
  <c r="F94"/>
  <c r="F93"/>
  <c r="F92"/>
  <c r="F91"/>
  <c r="G89"/>
  <c r="G88"/>
  <c r="F89"/>
  <c r="H89"/>
  <c r="G82"/>
  <c r="H82"/>
  <c r="G81"/>
  <c r="G80"/>
  <c r="F82"/>
  <c r="F81"/>
  <c r="G78"/>
  <c r="F78"/>
  <c r="H78"/>
  <c r="G72"/>
  <c r="H72"/>
  <c r="F72"/>
  <c r="F71"/>
  <c r="F70"/>
  <c r="F69"/>
  <c r="G67"/>
  <c r="F67"/>
  <c r="F66"/>
  <c r="H66"/>
  <c r="G60"/>
  <c r="G59"/>
  <c r="F60"/>
  <c r="F59"/>
  <c r="G35"/>
  <c r="G34"/>
  <c r="F35"/>
  <c r="F34"/>
  <c r="G27"/>
  <c r="H27"/>
  <c r="F27"/>
  <c r="G23"/>
  <c r="G22"/>
  <c r="F23"/>
  <c r="G66"/>
  <c r="G65"/>
  <c r="G64"/>
  <c r="H50"/>
  <c r="H55"/>
  <c r="F40"/>
  <c r="F39"/>
  <c r="F38"/>
  <c r="G87"/>
  <c r="G86"/>
  <c r="H67"/>
  <c r="H41"/>
  <c r="H30"/>
  <c r="F22"/>
  <c r="F21"/>
  <c r="F20"/>
  <c r="F19"/>
  <c r="F62"/>
  <c r="H62"/>
  <c r="H63"/>
  <c r="G62"/>
  <c r="G117"/>
  <c r="H113"/>
  <c r="G58"/>
  <c r="G14"/>
  <c r="G85"/>
  <c r="G84"/>
  <c r="G77"/>
  <c r="F46"/>
  <c r="H46"/>
  <c r="H16"/>
  <c r="G102"/>
  <c r="G101"/>
  <c r="F124"/>
  <c r="H105"/>
  <c r="G57"/>
  <c r="G76"/>
  <c r="G100"/>
  <c r="H101"/>
  <c r="H95"/>
  <c r="G94"/>
  <c r="H59"/>
  <c r="F58"/>
  <c r="F57"/>
  <c r="H57"/>
  <c r="G111"/>
  <c r="H112"/>
  <c r="G33"/>
  <c r="H33"/>
  <c r="H34"/>
  <c r="H15"/>
  <c r="F14"/>
  <c r="F13"/>
  <c r="F12"/>
  <c r="G125"/>
  <c r="H126"/>
  <c r="H22"/>
  <c r="G21"/>
  <c r="F80"/>
  <c r="H81"/>
  <c r="H102"/>
  <c r="F101"/>
  <c r="F100"/>
  <c r="F99"/>
  <c r="F98"/>
  <c r="G39"/>
  <c r="H40"/>
  <c r="F37"/>
  <c r="H14"/>
  <c r="H80"/>
  <c r="F111"/>
  <c r="F110"/>
  <c r="F109"/>
  <c r="F108"/>
  <c r="F107"/>
  <c r="H117"/>
  <c r="G75"/>
  <c r="G13"/>
  <c r="G71"/>
  <c r="H65"/>
  <c r="H60"/>
  <c r="F65"/>
  <c r="F64"/>
  <c r="H64"/>
  <c r="H96"/>
  <c r="F77"/>
  <c r="F88"/>
  <c r="H44"/>
  <c r="H121"/>
  <c r="H23"/>
  <c r="H35"/>
  <c r="H39"/>
  <c r="G38"/>
  <c r="H125"/>
  <c r="G124"/>
  <c r="H124"/>
  <c r="H13"/>
  <c r="G12"/>
  <c r="H111"/>
  <c r="G110"/>
  <c r="F76"/>
  <c r="H77"/>
  <c r="G99"/>
  <c r="H100"/>
  <c r="H88"/>
  <c r="F87"/>
  <c r="G74"/>
  <c r="G70"/>
  <c r="H71"/>
  <c r="H21"/>
  <c r="G20"/>
  <c r="G93"/>
  <c r="H94"/>
  <c r="H58"/>
  <c r="F11"/>
  <c r="G69"/>
  <c r="H69"/>
  <c r="H70"/>
  <c r="H12"/>
  <c r="F86"/>
  <c r="H87"/>
  <c r="H20"/>
  <c r="G19"/>
  <c r="H19"/>
  <c r="G92"/>
  <c r="H93"/>
  <c r="F75"/>
  <c r="H76"/>
  <c r="G37"/>
  <c r="H37"/>
  <c r="H38"/>
  <c r="G98"/>
  <c r="H98"/>
  <c r="H99"/>
  <c r="H110"/>
  <c r="G109"/>
  <c r="F85"/>
  <c r="H86"/>
  <c r="G91"/>
  <c r="H91"/>
  <c r="H92"/>
  <c r="G108"/>
  <c r="H109"/>
  <c r="F74"/>
  <c r="H75"/>
  <c r="G11"/>
  <c r="H11"/>
  <c r="G10"/>
  <c r="G107"/>
  <c r="H108"/>
  <c r="H85"/>
  <c r="F84"/>
  <c r="H84"/>
  <c r="H74"/>
  <c r="H107"/>
  <c r="G129"/>
  <c r="F10"/>
  <c r="F129"/>
  <c r="H129"/>
  <c r="H10"/>
</calcChain>
</file>

<file path=xl/sharedStrings.xml><?xml version="1.0" encoding="utf-8"?>
<sst xmlns="http://schemas.openxmlformats.org/spreadsheetml/2006/main" count="538" uniqueCount="154">
  <si>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</si>
  <si>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</si>
  <si>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</si>
  <si>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</si>
  <si>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</si>
  <si>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</si>
  <si>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</si>
  <si>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</si>
  <si>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</si>
  <si>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</si>
  <si>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</si>
  <si>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</si>
  <si>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</si>
  <si>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</si>
  <si>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</si>
  <si>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</si>
  <si>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</si>
  <si>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</si>
  <si>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</si>
  <si>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</si>
  <si>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</si>
  <si>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</si>
  <si>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</si>
  <si>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</si>
  <si>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</si>
  <si>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</si>
  <si>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</si>
  <si>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</si>
  <si>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</si>
  <si>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</si>
  <si>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</si>
  <si>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</si>
  <si>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</si>
  <si>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</si>
  <si>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</si>
  <si>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</si>
  <si>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</si>
  <si>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</si>
  <si>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</si>
  <si>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</si>
  <si>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</si>
  <si>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</si>
  <si>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</si>
  <si>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</si>
  <si>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</si>
  <si>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</si>
  <si>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</si>
  <si>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</si>
  <si>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1100</t>
  </si>
  <si>
    <t>761</t>
  </si>
  <si>
    <t>561</t>
  </si>
  <si>
    <t>Совет депутатов Советского района города Челябинска</t>
  </si>
  <si>
    <t>1000</t>
  </si>
  <si>
    <t>1001</t>
  </si>
  <si>
    <t>Пенсионное обеспечение</t>
  </si>
  <si>
    <t>300</t>
  </si>
  <si>
    <t>312</t>
  </si>
  <si>
    <t>Иные пенсии, социальные доплаты к пенсиям</t>
  </si>
  <si>
    <t>Глава Советского района</t>
  </si>
  <si>
    <t>План</t>
  </si>
  <si>
    <t>Исполнение</t>
  </si>
  <si>
    <t>Приложение 2</t>
  </si>
  <si>
    <t>Ведомство</t>
  </si>
  <si>
    <t>Раздел Подраздел</t>
  </si>
  <si>
    <t>Целевая статья</t>
  </si>
  <si>
    <t>Вид расходов</t>
  </si>
  <si>
    <t>Наименование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</si>
  <si>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</si>
  <si>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</si>
  <si>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</si>
  <si>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122</t>
  </si>
  <si>
    <t xml:space="preserve">Иные выплаты персоналу государственных (муниципальных) органов, за исключением фонда оплаты труда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</si>
  <si>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</si>
  <si>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</si>
  <si>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Непрограммные расходы органов местного самоуправления</t>
  </si>
  <si>
    <t>Депутаты представительного органа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</si>
  <si>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</si>
  <si>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</si>
  <si>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Другие мероприятия по реализации государственных функций</t>
  </si>
  <si>
    <t xml:space="preserve">Социальное обеспечение и иные выплаты населению </t>
  </si>
  <si>
    <t>Развитие муниципальной службы</t>
  </si>
  <si>
    <t>831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</si>
  <si>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</si>
  <si>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</si>
  <si>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</si>
  <si>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</si>
  <si>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</si>
  <si>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</si>
  <si>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 xml:space="preserve">Мероприятия в сфере культуры 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</si>
  <si>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</si>
  <si>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</si>
  <si>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Организация и проведение спортивно-массовых мероприятий</t>
  </si>
  <si>
    <t>тыс. рублей</t>
  </si>
  <si>
    <t>Исполнение судебных актов Российской Федерации и мировых соглашений по возмещению причиненного вреда</t>
  </si>
  <si>
    <t>В.Е. Макаров</t>
  </si>
  <si>
    <t>Процент исполнения</t>
  </si>
  <si>
    <t>01 0 00 00000</t>
  </si>
  <si>
    <t>01 0 01 00000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</si>
  <si>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</si>
  <si>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</si>
  <si>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</si>
  <si>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</si>
  <si>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</si>
  <si>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19 0 00 00000</t>
  </si>
  <si>
    <t>19 0 01 00000</t>
  </si>
  <si>
    <t>19 0 01 М2125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</si>
  <si>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</si>
  <si>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администрация Советского района города Челябинска</t>
  </si>
  <si>
    <t>01 0 01 М2035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</si>
  <si>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</si>
  <si>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</si>
  <si>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Фонд оплаты труда государственных (муниципальных) органов и взносы по обязательному социальному страхованию</t>
  </si>
  <si>
    <t>01 0 01 М2045</t>
  </si>
  <si>
    <t xml:space="preserve">01 0 01 М2045  </t>
  </si>
  <si>
    <t>01 0 08 00000</t>
  </si>
  <si>
    <t>01 0 08 М2045</t>
  </si>
  <si>
    <t xml:space="preserve">Прочая закупка товаров, работ и услуг </t>
  </si>
  <si>
    <t>01 0 02 00000</t>
  </si>
  <si>
    <t>01 0 02 М9235</t>
  </si>
  <si>
    <t>19 0 02 00000</t>
  </si>
  <si>
    <t>19 0 02 М9235</t>
  </si>
  <si>
    <t xml:space="preserve">19 0 02 М9235 </t>
  </si>
  <si>
    <t>01 0 03 00000</t>
  </si>
  <si>
    <t>01 0 03 М6205</t>
  </si>
  <si>
    <t>02 0 00 00000</t>
  </si>
  <si>
    <t>Расходы на реализацию приоритетного проекта «Формирование комфортной городской среды» в Советском районе</t>
  </si>
  <si>
    <t>01 0 04 00000</t>
  </si>
  <si>
    <t>01 0 04 М4415</t>
  </si>
  <si>
    <t>01 0 05 00000</t>
  </si>
  <si>
    <t>01 0 05 М4415</t>
  </si>
  <si>
    <t>01 0 06 00000</t>
  </si>
  <si>
    <t>01 0 06 М4405</t>
  </si>
  <si>
    <t>19 0 03 00000</t>
  </si>
  <si>
    <t>19 0 03 М4915</t>
  </si>
  <si>
    <t>01 0 07 00000</t>
  </si>
  <si>
    <t>01 0 07 М2975</t>
  </si>
  <si>
    <t>СОЦИАЛЬНАЯ ПОЛИТИКА</t>
  </si>
  <si>
    <t>ФИЗИЧЕСКАЯ КУЛЬТУРА И СПОРТ</t>
  </si>
  <si>
    <t>МОЛОДЕЖНАЯ ПОЛИТИКА</t>
  </si>
  <si>
    <t>01 0 02 М9005</t>
  </si>
  <si>
    <t>Обеспечение деятельности органов территориального общественного самоуправления</t>
  </si>
  <si>
    <t>360</t>
  </si>
  <si>
    <t>Иные выплаты населению</t>
  </si>
  <si>
    <t>01 0 02 М9015</t>
  </si>
  <si>
    <t>Обеспечение первичных мер пожарной безопасности</t>
  </si>
  <si>
    <t>01 0 02 М9025</t>
  </si>
  <si>
    <t>Оказание поддержки деятельности народных дружин</t>
  </si>
  <si>
    <t>02 0 F2 55555</t>
  </si>
  <si>
    <t>02 0 F2 00000</t>
  </si>
  <si>
    <t xml:space="preserve">Федеральный проект "Формирование комфортной городской среды" </t>
  </si>
  <si>
    <t>Муниципальная программа "Формирование современной городской среды в Советском районе города Челябинска"</t>
  </si>
  <si>
    <t xml:space="preserve">Расходы бюджета Советского внутригородского района Челябинского городского округа с внутригородским делением за 2020 год по ведомственной структуре расходов бюджета                                             </t>
  </si>
  <si>
    <t>Муниципальная программа "Повышение уровня и качества жизни населения Советского района города Челябинска"</t>
  </si>
  <si>
    <t xml:space="preserve">от 25.05.2021г. №19/1 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</si>
</sst>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7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9">
    <xf numFmtId="0" fontId="0" fillId="0" borderId="0" xfId="0"/>
    <xf numFmtId="0" fontId="20" fillId="0" borderId="0" xfId="37" applyFont="1" applyFill="1" applyAlignment="1">
      <alignment horizontal="right" vertical="center"/>
    </xf>
    <xf numFmtId="0" fontId="20" fillId="0" borderId="0" xfId="0" applyFont="1" applyFill="1" applyAlignment="1">
      <alignment wrapText="1"/>
    </xf>
    <xf numFmtId="49" fontId="20" fillId="0" borderId="0" xfId="0" quotePrefix="1" applyNumberFormat="1" applyFont="1" applyFill="1" applyAlignment="1">
      <alignment wrapText="1"/>
    </xf>
    <xf numFmtId="49" fontId="20" fillId="0" borderId="0" xfId="0" quotePrefix="1" applyNumberFormat="1" applyFont="1" applyFill="1" applyAlignment="1">
      <alignment vertical="center" wrapText="1"/>
    </xf>
    <xf numFmtId="172" fontId="20" fillId="0" borderId="0" xfId="0" applyNumberFormat="1" applyFont="1" applyFill="1" applyAlignment="1">
      <alignment horizontal="right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172" fontId="20" fillId="0" borderId="10" xfId="0" applyNumberFormat="1" applyFont="1" applyFill="1" applyBorder="1" applyAlignment="1">
      <alignment horizontal="center" vertical="center" wrapText="1"/>
    </xf>
    <xf numFmtId="172" fontId="20" fillId="0" borderId="0" xfId="0" applyNumberFormat="1" applyFont="1" applyFill="1"/>
    <xf numFmtId="0" fontId="20" fillId="0" borderId="0" xfId="0" applyFont="1" applyFill="1"/>
    <xf numFmtId="0" fontId="21" fillId="0" borderId="0" xfId="0" applyFont="1" applyFill="1"/>
    <xf numFmtId="49" fontId="20" fillId="0" borderId="0" xfId="0" applyNumberFormat="1" applyFont="1" applyFill="1" applyAlignment="1">
      <alignment wrapText="1"/>
    </xf>
    <xf numFmtId="49" fontId="20" fillId="0" borderId="0" xfId="0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horizontal="right"/>
    </xf>
    <xf numFmtId="49" fontId="20" fillId="0" borderId="0" xfId="0" applyNumberFormat="1" applyFont="1" applyFill="1" applyBorder="1" applyAlignment="1">
      <alignment horizontal="right"/>
    </xf>
    <xf numFmtId="49" fontId="20" fillId="0" borderId="0" xfId="0" applyNumberFormat="1" applyFont="1" applyFill="1" applyBorder="1" applyAlignment="1">
      <alignment horizontal="right" vertical="center"/>
    </xf>
    <xf numFmtId="172" fontId="20" fillId="0" borderId="0" xfId="0" applyNumberFormat="1" applyFont="1" applyFill="1" applyBorder="1" applyAlignment="1">
      <alignment horizontal="right"/>
    </xf>
    <xf numFmtId="172" fontId="20" fillId="0" borderId="0" xfId="0" applyNumberFormat="1" applyFont="1" applyFill="1" applyAlignment="1">
      <alignment horizontal="right"/>
    </xf>
    <xf numFmtId="0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172" fontId="21" fillId="0" borderId="0" xfId="0" applyNumberFormat="1" applyFont="1" applyFill="1"/>
    <xf numFmtId="49" fontId="20" fillId="0" borderId="0" xfId="0" applyNumberFormat="1" applyFont="1" applyFill="1"/>
    <xf numFmtId="49" fontId="20" fillId="0" borderId="0" xfId="0" applyNumberFormat="1" applyFont="1" applyFill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 textRotation="90" wrapText="1"/>
    </xf>
    <xf numFmtId="49" fontId="20" fillId="0" borderId="12" xfId="0" applyNumberFormat="1" applyFont="1" applyFill="1" applyBorder="1" applyAlignment="1">
      <alignment horizontal="center" vertical="center" textRotation="90" wrapText="1"/>
    </xf>
    <xf numFmtId="49" fontId="20" fillId="0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/>
    <xf numFmtId="49" fontId="26" fillId="0" borderId="0" xfId="0" applyNumberFormat="1" applyFont="1" applyFill="1"/>
    <xf numFmtId="49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wrapText="1"/>
    </xf>
    <xf numFmtId="49" fontId="26" fillId="0" borderId="0" xfId="0" applyNumberFormat="1" applyFont="1" applyFill="1" applyAlignment="1">
      <alignment horizontal="right"/>
    </xf>
    <xf numFmtId="172" fontId="26" fillId="0" borderId="0" xfId="0" applyNumberFormat="1" applyFont="1" applyFill="1"/>
    <xf numFmtId="49" fontId="21" fillId="0" borderId="10" xfId="0" applyNumberFormat="1" applyFont="1" applyFill="1" applyBorder="1" applyAlignment="1">
      <alignment horizontal="left"/>
    </xf>
    <xf numFmtId="0" fontId="21" fillId="0" borderId="10" xfId="0" applyNumberFormat="1" applyFont="1" applyFill="1" applyBorder="1" applyAlignment="1">
      <alignment horizontal="left" wrapText="1"/>
    </xf>
    <xf numFmtId="49" fontId="20" fillId="0" borderId="10" xfId="0" applyNumberFormat="1" applyFont="1" applyFill="1" applyBorder="1" applyAlignment="1">
      <alignment horizontal="left"/>
    </xf>
    <xf numFmtId="0" fontId="20" fillId="0" borderId="10" xfId="0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>
      <alignment horizontal="right"/>
    </xf>
    <xf numFmtId="172" fontId="24" fillId="0" borderId="13" xfId="0" applyNumberFormat="1" applyFont="1" applyBorder="1" applyAlignment="1">
      <alignment horizontal="right"/>
    </xf>
    <xf numFmtId="172" fontId="21" fillId="0" borderId="10" xfId="0" applyNumberFormat="1" applyFont="1" applyFill="1" applyBorder="1" applyAlignment="1">
      <alignment horizontal="right"/>
    </xf>
    <xf numFmtId="172" fontId="20" fillId="0" borderId="10" xfId="0" applyNumberFormat="1" applyFont="1" applyFill="1" applyBorder="1" applyAlignment="1">
      <alignment horizontal="right" wrapText="1"/>
    </xf>
    <xf numFmtId="172" fontId="20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4" fillId="0" borderId="13" xfId="0" applyNumberFormat="1" applyFont="1" applyFill="1" applyBorder="1" applyAlignment="1">
      <alignment horizontal="right"/>
    </xf>
    <xf numFmtId="0" fontId="28" fillId="0" borderId="19" xfId="19" applyNumberFormat="1" applyFont="1" applyFill="1" applyBorder="1" applyAlignment="1">
      <alignment horizontal="left" wrapText="1"/>
    </xf>
    <xf numFmtId="172" fontId="25" fillId="0" borderId="13" xfId="0" applyNumberFormat="1" applyFont="1" applyBorder="1" applyAlignment="1"/>
    <xf numFmtId="172" fontId="25" fillId="0" borderId="13" xfId="0" applyNumberFormat="1" applyFont="1" applyFill="1" applyBorder="1" applyAlignment="1"/>
    <xf numFmtId="172" fontId="24" fillId="0" borderId="13" xfId="0" applyNumberFormat="1" applyFont="1" applyBorder="1" applyAlignment="1"/>
    <xf numFmtId="172" fontId="24" fillId="0" borderId="13" xfId="0" applyNumberFormat="1" applyFont="1" applyFill="1" applyBorder="1" applyAlignment="1"/>
    <xf numFmtId="172" fontId="24" fillId="24" borderId="13" xfId="0" applyNumberFormat="1" applyFont="1" applyFill="1" applyBorder="1" applyAlignment="1"/>
    <xf numFmtId="172" fontId="21" fillId="0" borderId="10" xfId="0" applyNumberFormat="1" applyFont="1" applyFill="1" applyBorder="1" applyAlignment="1">
      <alignment horizontal="right" wrapText="1"/>
    </xf>
    <xf numFmtId="49" fontId="20" fillId="0" borderId="10" xfId="0" applyNumberFormat="1" applyFont="1" applyFill="1" applyBorder="1" applyAlignment="1"/>
    <xf numFmtId="49" fontId="20" fillId="24" borderId="13" xfId="0" applyNumberFormat="1" applyFont="1" applyFill="1" applyBorder="1" applyAlignment="1">
      <alignment horizontal="left"/>
    </xf>
    <xf numFmtId="49" fontId="20" fillId="24" borderId="13" xfId="0" applyNumberFormat="1" applyFont="1" applyFill="1" applyBorder="1" applyAlignment="1">
      <alignment horizontal="left" wrapText="1"/>
    </xf>
    <xf numFmtId="172" fontId="24" fillId="0" borderId="14" xfId="0" applyNumberFormat="1" applyFont="1" applyBorder="1" applyAlignment="1"/>
    <xf numFmtId="0" fontId="28" fillId="0" borderId="20" xfId="19" applyNumberFormat="1" applyFont="1" applyFill="1" applyBorder="1" applyAlignment="1">
      <alignment horizontal="left" wrapText="1"/>
    </xf>
    <xf numFmtId="0" fontId="20" fillId="24" borderId="13" xfId="0" applyNumberFormat="1" applyFont="1" applyFill="1" applyBorder="1" applyAlignment="1">
      <alignment horizontal="justify" wrapText="1"/>
    </xf>
    <xf numFmtId="0" fontId="20" fillId="24" borderId="13" xfId="0" applyNumberFormat="1" applyFont="1" applyFill="1" applyBorder="1" applyAlignment="1">
      <alignment horizontal="left" wrapText="1"/>
    </xf>
    <xf numFmtId="0" fontId="20" fillId="0" borderId="10" xfId="0" applyNumberFormat="1" applyFont="1" applyFill="1" applyBorder="1" applyAlignment="1">
      <alignment wrapText="1"/>
    </xf>
    <xf numFmtId="49" fontId="20" fillId="24" borderId="15" xfId="0" applyNumberFormat="1" applyFont="1" applyFill="1" applyBorder="1" applyAlignment="1">
      <alignment horizontal="left"/>
    </xf>
    <xf numFmtId="0" fontId="20" fillId="24" borderId="16" xfId="0" applyNumberFormat="1" applyFont="1" applyFill="1" applyBorder="1" applyAlignment="1">
      <alignment horizontal="justify" wrapText="1"/>
    </xf>
    <xf numFmtId="49" fontId="20" fillId="24" borderId="16" xfId="0" applyNumberFormat="1" applyFont="1" applyFill="1" applyBorder="1" applyAlignment="1">
      <alignment horizontal="left"/>
    </xf>
    <xf numFmtId="49" fontId="20" fillId="24" borderId="17" xfId="0" applyNumberFormat="1" applyFont="1" applyFill="1" applyBorder="1" applyAlignment="1">
      <alignment horizontal="left"/>
    </xf>
    <xf numFmtId="49" fontId="20" fillId="0" borderId="18" xfId="0" applyNumberFormat="1" applyFont="1" applyFill="1" applyBorder="1" applyAlignment="1">
      <alignment horizontal="left"/>
    </xf>
    <xf numFmtId="49" fontId="20" fillId="24" borderId="10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0" fontId="20" fillId="24" borderId="10" xfId="0" applyNumberFormat="1" applyFont="1" applyFill="1" applyBorder="1" applyAlignment="1">
      <alignment wrapText="1"/>
    </xf>
    <xf numFmtId="0" fontId="22" fillId="0" borderId="0" xfId="0" applyNumberFormat="1" applyFont="1" applyFill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" xfId="19"/>
    <cellStyle name="Акцент1" xfId="20" builtinId="29" customBuiltin="1"/>
    <cellStyle name="Акцент2" xfId="21" builtinId="33" customBuiltin="1"/>
    <cellStyle name="Акцент3" xfId="22" builtinId="37" customBuiltin="1"/>
    <cellStyle name="Акцент4" xfId="23" builtinId="41" customBuiltin="1"/>
    <cellStyle name="Акцент5" xfId="24" builtinId="45" customBuiltin="1"/>
    <cellStyle name="Акцент6" xfId="25" builtinId="49" customBuiltin="1"/>
    <cellStyle name="Ввод " xfId="26" builtinId="20" customBuiltin="1"/>
    <cellStyle name="Вывод" xfId="27" builtinId="21" customBuiltin="1"/>
    <cellStyle name="Вычисление" xfId="28" builtinId="22" customBuiltin="1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Приложения к проекту решения Чел.гор.Думы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1"/>
  <sheetViews>
    <sheetView tabSelected="1" view="pageLayout" topLeftCell="A112" zoomScale="120" zoomScaleNormal="96" zoomScalePageLayoutView="120" workbookViewId="0">
      <selection activeCell="A6" sqref="A6:H6"/>
    </sheetView>
  </sheetViews>
  <sheetFormatPr defaultRowHeight="15.75"/>
  <cols>
    <col min="1" max="1" width="4.5703125" style="10" customWidth="1"/>
    <col min="2" max="2" width="4.85546875" style="23" customWidth="1"/>
    <col min="3" max="3" width="14.5703125" style="23" customWidth="1"/>
    <col min="4" max="4" width="4.140625" style="23" customWidth="1"/>
    <col min="5" max="5" width="41.85546875" style="24" customWidth="1"/>
    <col min="6" max="6" width="12.85546875" style="12" customWidth="1"/>
    <col min="7" max="7" width="12.28515625" style="12" customWidth="1"/>
    <col min="8" max="8" width="12.85546875" style="12" customWidth="1"/>
    <col min="9" max="9" width="11.140625" style="9" customWidth="1"/>
    <col min="10" max="16384" width="9.140625" style="10"/>
  </cols>
  <sheetData>
    <row r="1" spans="1:11" s="14" customFormat="1">
      <c r="B1" s="15"/>
      <c r="C1" s="15"/>
      <c r="D1" s="15"/>
      <c r="E1" s="16"/>
      <c r="F1" s="13"/>
      <c r="G1" s="13"/>
      <c r="H1" s="17" t="s">
        <v>61</v>
      </c>
      <c r="I1" s="18"/>
    </row>
    <row r="2" spans="1:11" s="14" customFormat="1">
      <c r="B2" s="15"/>
      <c r="C2" s="15"/>
      <c r="D2" s="15"/>
      <c r="E2" s="16"/>
      <c r="F2" s="1"/>
      <c r="G2" s="1"/>
      <c r="H2" s="1" t="s">
        <v>35</v>
      </c>
      <c r="I2" s="18"/>
    </row>
    <row r="3" spans="1:11" s="14" customFormat="1">
      <c r="B3" s="15"/>
      <c r="C3" s="15"/>
      <c r="D3" s="15"/>
      <c r="E3" s="16"/>
      <c r="F3" s="1"/>
      <c r="G3" s="1"/>
      <c r="H3" s="1" t="s">
        <v>36</v>
      </c>
      <c r="I3" s="18"/>
    </row>
    <row r="4" spans="1:11" s="14" customFormat="1">
      <c r="B4" s="15"/>
      <c r="C4" s="15"/>
      <c r="D4" s="15"/>
      <c r="E4" s="16"/>
      <c r="F4" s="1"/>
      <c r="G4" s="1"/>
      <c r="H4" s="1" t="s">
        <v>153</v>
      </c>
      <c r="I4" s="18"/>
    </row>
    <row r="5" spans="1:11" s="14" customFormat="1" ht="17.25" customHeight="1">
      <c r="B5" s="15"/>
      <c r="C5" s="15"/>
      <c r="D5" s="15"/>
      <c r="E5" s="16"/>
      <c r="F5" s="1"/>
      <c r="G5" s="1"/>
      <c r="H5" s="1"/>
      <c r="I5" s="18"/>
    </row>
    <row r="6" spans="1:11" s="20" customFormat="1" ht="57" customHeight="1">
      <c r="A6" s="68" t="s">
        <v>151</v>
      </c>
      <c r="B6" s="68"/>
      <c r="C6" s="68"/>
      <c r="D6" s="68"/>
      <c r="E6" s="68"/>
      <c r="F6" s="68"/>
      <c r="G6" s="68"/>
      <c r="H6" s="68"/>
      <c r="I6" s="19"/>
    </row>
    <row r="7" spans="1:11" s="2" customFormat="1" ht="24" customHeight="1">
      <c r="B7" s="3"/>
      <c r="C7" s="3"/>
      <c r="D7" s="3"/>
      <c r="E7" s="4"/>
      <c r="F7" s="3"/>
      <c r="G7" s="3"/>
      <c r="H7" s="5" t="s">
        <v>92</v>
      </c>
    </row>
    <row r="8" spans="1:11" s="21" customFormat="1" ht="103.9" customHeight="1">
      <c r="A8" s="25" t="s">
        <v>62</v>
      </c>
      <c r="B8" s="25" t="s">
        <v>63</v>
      </c>
      <c r="C8" s="26" t="s">
        <v>64</v>
      </c>
      <c r="D8" s="25" t="s">
        <v>65</v>
      </c>
      <c r="E8" s="27" t="s">
        <v>66</v>
      </c>
      <c r="F8" s="8" t="s">
        <v>59</v>
      </c>
      <c r="G8" s="8" t="s">
        <v>60</v>
      </c>
      <c r="H8" s="8" t="s">
        <v>95</v>
      </c>
    </row>
    <row r="9" spans="1:11" s="11" customFormat="1" ht="17.25" customHeight="1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7">
        <v>7</v>
      </c>
      <c r="H9" s="7">
        <v>8</v>
      </c>
    </row>
    <row r="10" spans="1:11" s="11" customFormat="1" ht="31.5">
      <c r="A10" s="34" t="s">
        <v>50</v>
      </c>
      <c r="B10" s="34"/>
      <c r="C10" s="34"/>
      <c r="D10" s="34"/>
      <c r="E10" s="35" t="s">
        <v>107</v>
      </c>
      <c r="F10" s="46">
        <f>F11+F62+F74+F84+F91+F98</f>
        <v>213462.5</v>
      </c>
      <c r="G10" s="47">
        <f>G11+G62+G74+G84+G91+G98</f>
        <v>169483.30000000002</v>
      </c>
      <c r="H10" s="40">
        <f t="shared" ref="H10:H61" si="0">G10/F10*100</f>
        <v>79.397224336827321</v>
      </c>
    </row>
    <row r="11" spans="1:11" ht="18" customHeight="1">
      <c r="A11" s="36" t="s">
        <v>50</v>
      </c>
      <c r="B11" s="36" t="s">
        <v>7</v>
      </c>
      <c r="C11" s="36"/>
      <c r="D11" s="36"/>
      <c r="E11" s="37" t="s">
        <v>6</v>
      </c>
      <c r="F11" s="48">
        <f>F12+F19+F37</f>
        <v>47757</v>
      </c>
      <c r="G11" s="48">
        <f>G12+G19+G37</f>
        <v>45816.9</v>
      </c>
      <c r="H11" s="42">
        <f t="shared" si="0"/>
        <v>95.937558891890191</v>
      </c>
      <c r="I11" s="10"/>
      <c r="K11" s="9"/>
    </row>
    <row r="12" spans="1:11" ht="48" customHeight="1">
      <c r="A12" s="36" t="s">
        <v>50</v>
      </c>
      <c r="B12" s="36" t="s">
        <v>9</v>
      </c>
      <c r="C12" s="36"/>
      <c r="D12" s="36"/>
      <c r="E12" s="37" t="s">
        <v>8</v>
      </c>
      <c r="F12" s="48">
        <f t="shared" ref="F12:G15" si="1">F13</f>
        <v>2603</v>
      </c>
      <c r="G12" s="49">
        <f t="shared" si="1"/>
        <v>2584.1</v>
      </c>
      <c r="H12" s="42">
        <f t="shared" si="0"/>
        <v>99.273914713791783</v>
      </c>
      <c r="I12" s="10"/>
    </row>
    <row r="13" spans="1:11" ht="47.25">
      <c r="A13" s="36" t="s">
        <v>50</v>
      </c>
      <c r="B13" s="36" t="s">
        <v>9</v>
      </c>
      <c r="C13" s="36" t="s">
        <v>96</v>
      </c>
      <c r="D13" s="36"/>
      <c r="E13" s="37" t="s">
        <v>152</v>
      </c>
      <c r="F13" s="48">
        <f t="shared" si="1"/>
        <v>2603</v>
      </c>
      <c r="G13" s="49">
        <f t="shared" si="1"/>
        <v>2584.1</v>
      </c>
      <c r="H13" s="42">
        <f t="shared" si="0"/>
        <v>99.273914713791783</v>
      </c>
      <c r="I13" s="10"/>
    </row>
    <row r="14" spans="1:11" ht="47.25">
      <c r="A14" s="36" t="s">
        <v>50</v>
      </c>
      <c r="B14" s="36" t="s">
        <v>9</v>
      </c>
      <c r="C14" s="36" t="s">
        <v>97</v>
      </c>
      <c r="D14" s="36"/>
      <c r="E14" s="37" t="s">
        <v>67</v>
      </c>
      <c r="F14" s="48">
        <f t="shared" si="1"/>
        <v>2603</v>
      </c>
      <c r="G14" s="49">
        <f t="shared" si="1"/>
        <v>2584.1</v>
      </c>
      <c r="H14" s="42">
        <f t="shared" si="0"/>
        <v>99.273914713791783</v>
      </c>
      <c r="I14" s="10"/>
    </row>
    <row r="15" spans="1:11" ht="20.25" customHeight="1">
      <c r="A15" s="36" t="s">
        <v>50</v>
      </c>
      <c r="B15" s="36" t="s">
        <v>9</v>
      </c>
      <c r="C15" s="36" t="s">
        <v>108</v>
      </c>
      <c r="D15" s="36"/>
      <c r="E15" s="37" t="s">
        <v>10</v>
      </c>
      <c r="F15" s="48">
        <f t="shared" si="1"/>
        <v>2603</v>
      </c>
      <c r="G15" s="49">
        <f t="shared" si="1"/>
        <v>2584.1</v>
      </c>
      <c r="H15" s="42">
        <f t="shared" si="0"/>
        <v>99.273914713791783</v>
      </c>
      <c r="I15" s="10"/>
    </row>
    <row r="16" spans="1:11" ht="95.25" customHeight="1">
      <c r="A16" s="36" t="s">
        <v>50</v>
      </c>
      <c r="B16" s="36" t="s">
        <v>9</v>
      </c>
      <c r="C16" s="36" t="s">
        <v>108</v>
      </c>
      <c r="D16" s="36" t="s">
        <v>31</v>
      </c>
      <c r="E16" s="37" t="s">
        <v>30</v>
      </c>
      <c r="F16" s="48">
        <f>F17+F18</f>
        <v>2603</v>
      </c>
      <c r="G16" s="49">
        <f>G17+G18</f>
        <v>2584.1</v>
      </c>
      <c r="H16" s="42">
        <f t="shared" si="0"/>
        <v>99.273914713791783</v>
      </c>
      <c r="I16" s="10"/>
    </row>
    <row r="17" spans="1:9" ht="30.75" customHeight="1">
      <c r="A17" s="36" t="s">
        <v>50</v>
      </c>
      <c r="B17" s="36" t="s">
        <v>9</v>
      </c>
      <c r="C17" s="36" t="s">
        <v>108</v>
      </c>
      <c r="D17" s="36" t="s">
        <v>25</v>
      </c>
      <c r="E17" s="37" t="s">
        <v>69</v>
      </c>
      <c r="F17" s="48">
        <v>2089.6</v>
      </c>
      <c r="G17" s="49">
        <v>2085.1999999999998</v>
      </c>
      <c r="H17" s="42">
        <f t="shared" si="0"/>
        <v>99.789433384379777</v>
      </c>
      <c r="I17" s="10"/>
    </row>
    <row r="18" spans="1:9" ht="63" customHeight="1">
      <c r="A18" s="36" t="s">
        <v>50</v>
      </c>
      <c r="B18" s="36" t="s">
        <v>9</v>
      </c>
      <c r="C18" s="36" t="s">
        <v>108</v>
      </c>
      <c r="D18" s="36" t="s">
        <v>72</v>
      </c>
      <c r="E18" s="37" t="s">
        <v>110</v>
      </c>
      <c r="F18" s="50">
        <v>513.4</v>
      </c>
      <c r="G18" s="49">
        <v>498.9</v>
      </c>
      <c r="H18" s="42">
        <f t="shared" si="0"/>
        <v>97.175691468640437</v>
      </c>
      <c r="I18" s="10"/>
    </row>
    <row r="19" spans="1:9" ht="77.25" customHeight="1">
      <c r="A19" s="36" t="s">
        <v>50</v>
      </c>
      <c r="B19" s="36" t="s">
        <v>14</v>
      </c>
      <c r="C19" s="36"/>
      <c r="D19" s="36"/>
      <c r="E19" s="37" t="s">
        <v>37</v>
      </c>
      <c r="F19" s="48">
        <f>F20</f>
        <v>43498.5</v>
      </c>
      <c r="G19" s="50">
        <f>G20</f>
        <v>41940</v>
      </c>
      <c r="H19" s="42">
        <f t="shared" si="0"/>
        <v>96.417117831649364</v>
      </c>
      <c r="I19" s="23"/>
    </row>
    <row r="20" spans="1:9" ht="47.25">
      <c r="A20" s="36" t="s">
        <v>50</v>
      </c>
      <c r="B20" s="36" t="s">
        <v>14</v>
      </c>
      <c r="C20" s="36" t="s">
        <v>96</v>
      </c>
      <c r="D20" s="36"/>
      <c r="E20" s="37" t="s">
        <v>152</v>
      </c>
      <c r="F20" s="48">
        <f>F21+F33</f>
        <v>43498.5</v>
      </c>
      <c r="G20" s="49">
        <f>G21+G35</f>
        <v>41940</v>
      </c>
      <c r="H20" s="42">
        <f t="shared" si="0"/>
        <v>96.417117831649364</v>
      </c>
      <c r="I20" s="10"/>
    </row>
    <row r="21" spans="1:9" ht="47.25">
      <c r="A21" s="36" t="s">
        <v>50</v>
      </c>
      <c r="B21" s="36" t="s">
        <v>14</v>
      </c>
      <c r="C21" s="36" t="s">
        <v>97</v>
      </c>
      <c r="D21" s="36"/>
      <c r="E21" s="37" t="s">
        <v>67</v>
      </c>
      <c r="F21" s="48">
        <f>F22</f>
        <v>43349.5</v>
      </c>
      <c r="G21" s="49">
        <f>G22</f>
        <v>41814.1</v>
      </c>
      <c r="H21" s="42">
        <f t="shared" si="0"/>
        <v>96.458090635416781</v>
      </c>
      <c r="I21" s="10"/>
    </row>
    <row r="22" spans="1:9" ht="16.5" customHeight="1">
      <c r="A22" s="36" t="s">
        <v>50</v>
      </c>
      <c r="B22" s="36" t="s">
        <v>14</v>
      </c>
      <c r="C22" s="36" t="s">
        <v>101</v>
      </c>
      <c r="D22" s="36"/>
      <c r="E22" s="37" t="s">
        <v>13</v>
      </c>
      <c r="F22" s="48">
        <f>F23+F27+F30</f>
        <v>43349.5</v>
      </c>
      <c r="G22" s="49">
        <f>G23+G27+G30</f>
        <v>41814.1</v>
      </c>
      <c r="H22" s="42">
        <f t="shared" si="0"/>
        <v>96.458090635416781</v>
      </c>
      <c r="I22" s="23"/>
    </row>
    <row r="23" spans="1:9" ht="90.75" customHeight="1">
      <c r="A23" s="36" t="s">
        <v>50</v>
      </c>
      <c r="B23" s="36" t="s">
        <v>14</v>
      </c>
      <c r="C23" s="36" t="s">
        <v>101</v>
      </c>
      <c r="D23" s="36" t="s">
        <v>31</v>
      </c>
      <c r="E23" s="37" t="s">
        <v>30</v>
      </c>
      <c r="F23" s="48">
        <f>F24+F25+F26</f>
        <v>35695.800000000003</v>
      </c>
      <c r="G23" s="49">
        <f>G24+G25+G26</f>
        <v>35670.9</v>
      </c>
      <c r="H23" s="42">
        <f t="shared" si="0"/>
        <v>99.930243894239652</v>
      </c>
      <c r="I23" s="10"/>
    </row>
    <row r="24" spans="1:9" ht="44.25" customHeight="1">
      <c r="A24" s="36" t="s">
        <v>50</v>
      </c>
      <c r="B24" s="36" t="s">
        <v>14</v>
      </c>
      <c r="C24" s="36" t="s">
        <v>101</v>
      </c>
      <c r="D24" s="36" t="s">
        <v>25</v>
      </c>
      <c r="E24" s="37" t="s">
        <v>111</v>
      </c>
      <c r="F24" s="48">
        <v>27424.3</v>
      </c>
      <c r="G24" s="50">
        <v>27413.200000000001</v>
      </c>
      <c r="H24" s="42">
        <f t="shared" si="0"/>
        <v>99.959524946853705</v>
      </c>
      <c r="I24" s="10"/>
    </row>
    <row r="25" spans="1:9" ht="44.25" customHeight="1">
      <c r="A25" s="36" t="s">
        <v>50</v>
      </c>
      <c r="B25" s="36" t="s">
        <v>14</v>
      </c>
      <c r="C25" s="36" t="s">
        <v>112</v>
      </c>
      <c r="D25" s="36" t="s">
        <v>70</v>
      </c>
      <c r="E25" s="37" t="s">
        <v>109</v>
      </c>
      <c r="F25" s="48">
        <v>1.4</v>
      </c>
      <c r="G25" s="49">
        <v>1.4</v>
      </c>
      <c r="H25" s="42">
        <f t="shared" si="0"/>
        <v>100</v>
      </c>
      <c r="I25" s="10"/>
    </row>
    <row r="26" spans="1:9" ht="75" customHeight="1">
      <c r="A26" s="36" t="s">
        <v>50</v>
      </c>
      <c r="B26" s="36" t="s">
        <v>14</v>
      </c>
      <c r="C26" s="36" t="s">
        <v>101</v>
      </c>
      <c r="D26" s="36" t="s">
        <v>72</v>
      </c>
      <c r="E26" s="37" t="s">
        <v>73</v>
      </c>
      <c r="F26" s="48">
        <v>8270.1</v>
      </c>
      <c r="G26" s="49">
        <v>8256.2999999999993</v>
      </c>
      <c r="H26" s="42">
        <f t="shared" si="0"/>
        <v>99.833133819421761</v>
      </c>
    </row>
    <row r="27" spans="1:9" ht="43.5" customHeight="1">
      <c r="A27" s="36" t="s">
        <v>50</v>
      </c>
      <c r="B27" s="36" t="s">
        <v>14</v>
      </c>
      <c r="C27" s="36" t="s">
        <v>101</v>
      </c>
      <c r="D27" s="36" t="s">
        <v>32</v>
      </c>
      <c r="E27" s="37" t="s">
        <v>47</v>
      </c>
      <c r="F27" s="48">
        <f>F28+F29</f>
        <v>7622.5</v>
      </c>
      <c r="G27" s="49">
        <f>G28+G29</f>
        <v>6114.1</v>
      </c>
      <c r="H27" s="42">
        <f t="shared" si="0"/>
        <v>80.211216792390942</v>
      </c>
    </row>
    <row r="28" spans="1:9" ht="44.25" customHeight="1">
      <c r="A28" s="36" t="s">
        <v>50</v>
      </c>
      <c r="B28" s="36" t="s">
        <v>14</v>
      </c>
      <c r="C28" s="36" t="s">
        <v>101</v>
      </c>
      <c r="D28" s="36" t="s">
        <v>28</v>
      </c>
      <c r="E28" s="37" t="s">
        <v>27</v>
      </c>
      <c r="F28" s="48">
        <v>1698.4</v>
      </c>
      <c r="G28" s="49">
        <v>1517.4</v>
      </c>
      <c r="H28" s="42">
        <f t="shared" si="0"/>
        <v>89.342910975035323</v>
      </c>
    </row>
    <row r="29" spans="1:9">
      <c r="A29" s="36" t="s">
        <v>50</v>
      </c>
      <c r="B29" s="36" t="s">
        <v>14</v>
      </c>
      <c r="C29" s="36" t="s">
        <v>101</v>
      </c>
      <c r="D29" s="36" t="s">
        <v>26</v>
      </c>
      <c r="E29" s="37" t="s">
        <v>102</v>
      </c>
      <c r="F29" s="48">
        <v>5924.1</v>
      </c>
      <c r="G29" s="49">
        <v>4596.7</v>
      </c>
      <c r="H29" s="42">
        <f t="shared" si="0"/>
        <v>77.593220911193256</v>
      </c>
    </row>
    <row r="30" spans="1:9">
      <c r="A30" s="36" t="s">
        <v>50</v>
      </c>
      <c r="B30" s="36" t="s">
        <v>14</v>
      </c>
      <c r="C30" s="36" t="s">
        <v>101</v>
      </c>
      <c r="D30" s="36" t="s">
        <v>34</v>
      </c>
      <c r="E30" s="37" t="s">
        <v>33</v>
      </c>
      <c r="F30" s="48">
        <f>F31+F32</f>
        <v>31.2</v>
      </c>
      <c r="G30" s="49">
        <f>G31+G32</f>
        <v>29.1</v>
      </c>
      <c r="H30" s="42">
        <f t="shared" si="0"/>
        <v>93.269230769230774</v>
      </c>
    </row>
    <row r="31" spans="1:9" s="11" customFormat="1">
      <c r="A31" s="36" t="s">
        <v>50</v>
      </c>
      <c r="B31" s="36" t="s">
        <v>14</v>
      </c>
      <c r="C31" s="36" t="s">
        <v>101</v>
      </c>
      <c r="D31" s="36" t="s">
        <v>39</v>
      </c>
      <c r="E31" s="37" t="s">
        <v>40</v>
      </c>
      <c r="F31" s="48">
        <v>30.2</v>
      </c>
      <c r="G31" s="49">
        <v>28.8</v>
      </c>
      <c r="H31" s="42">
        <f t="shared" si="0"/>
        <v>95.36423841059603</v>
      </c>
      <c r="I31" s="9"/>
    </row>
    <row r="32" spans="1:9">
      <c r="A32" s="36" t="s">
        <v>50</v>
      </c>
      <c r="B32" s="36" t="s">
        <v>14</v>
      </c>
      <c r="C32" s="36" t="s">
        <v>113</v>
      </c>
      <c r="D32" s="36" t="s">
        <v>41</v>
      </c>
      <c r="E32" s="37" t="s">
        <v>42</v>
      </c>
      <c r="F32" s="48">
        <v>1</v>
      </c>
      <c r="G32" s="49">
        <v>0.3</v>
      </c>
      <c r="H32" s="42">
        <f t="shared" si="0"/>
        <v>30</v>
      </c>
    </row>
    <row r="33" spans="1:9">
      <c r="A33" s="36" t="s">
        <v>50</v>
      </c>
      <c r="B33" s="36" t="s">
        <v>14</v>
      </c>
      <c r="C33" s="36" t="s">
        <v>114</v>
      </c>
      <c r="D33" s="36"/>
      <c r="E33" s="37" t="s">
        <v>80</v>
      </c>
      <c r="F33" s="48">
        <v>149</v>
      </c>
      <c r="G33" s="49">
        <f t="shared" ref="F33:G35" si="2">G34</f>
        <v>125.9</v>
      </c>
      <c r="H33" s="42">
        <f t="shared" si="0"/>
        <v>84.496644295302019</v>
      </c>
    </row>
    <row r="34" spans="1:9">
      <c r="A34" s="36" t="s">
        <v>50</v>
      </c>
      <c r="B34" s="36" t="s">
        <v>14</v>
      </c>
      <c r="C34" s="36" t="s">
        <v>115</v>
      </c>
      <c r="D34" s="36"/>
      <c r="E34" s="37" t="s">
        <v>13</v>
      </c>
      <c r="F34" s="48">
        <f t="shared" si="2"/>
        <v>149</v>
      </c>
      <c r="G34" s="49">
        <f t="shared" si="2"/>
        <v>125.9</v>
      </c>
      <c r="H34" s="42">
        <f t="shared" si="0"/>
        <v>84.496644295302019</v>
      </c>
    </row>
    <row r="35" spans="1:9" ht="45" customHeight="1">
      <c r="A35" s="36" t="s">
        <v>50</v>
      </c>
      <c r="B35" s="36" t="s">
        <v>14</v>
      </c>
      <c r="C35" s="36" t="s">
        <v>115</v>
      </c>
      <c r="D35" s="36" t="s">
        <v>32</v>
      </c>
      <c r="E35" s="37" t="s">
        <v>47</v>
      </c>
      <c r="F35" s="48">
        <f t="shared" si="2"/>
        <v>149</v>
      </c>
      <c r="G35" s="49">
        <f t="shared" si="2"/>
        <v>125.9</v>
      </c>
      <c r="H35" s="42">
        <f t="shared" si="0"/>
        <v>84.496644295302019</v>
      </c>
      <c r="I35" s="23"/>
    </row>
    <row r="36" spans="1:9" ht="13.5" customHeight="1">
      <c r="A36" s="36" t="s">
        <v>50</v>
      </c>
      <c r="B36" s="36" t="s">
        <v>14</v>
      </c>
      <c r="C36" s="36" t="s">
        <v>115</v>
      </c>
      <c r="D36" s="36" t="s">
        <v>26</v>
      </c>
      <c r="E36" s="37" t="s">
        <v>116</v>
      </c>
      <c r="F36" s="48">
        <v>149</v>
      </c>
      <c r="G36" s="49">
        <v>125.9</v>
      </c>
      <c r="H36" s="42">
        <f t="shared" si="0"/>
        <v>84.496644295302019</v>
      </c>
    </row>
    <row r="37" spans="1:9">
      <c r="A37" s="36" t="s">
        <v>50</v>
      </c>
      <c r="B37" s="36" t="s">
        <v>16</v>
      </c>
      <c r="C37" s="36"/>
      <c r="D37" s="36"/>
      <c r="E37" s="37" t="s">
        <v>15</v>
      </c>
      <c r="F37" s="48">
        <f>F38+F57</f>
        <v>1655.5</v>
      </c>
      <c r="G37" s="49">
        <f>G38+G57</f>
        <v>1292.8000000000002</v>
      </c>
      <c r="H37" s="42">
        <f t="shared" si="0"/>
        <v>78.091211114466944</v>
      </c>
    </row>
    <row r="38" spans="1:9" ht="43.5" customHeight="1">
      <c r="A38" s="36" t="s">
        <v>50</v>
      </c>
      <c r="B38" s="36" t="s">
        <v>16</v>
      </c>
      <c r="C38" s="36" t="s">
        <v>96</v>
      </c>
      <c r="D38" s="36"/>
      <c r="E38" s="37" t="s">
        <v>152</v>
      </c>
      <c r="F38" s="48">
        <f>F39</f>
        <v>1650.5</v>
      </c>
      <c r="G38" s="48">
        <f>G39</f>
        <v>1292.8000000000002</v>
      </c>
      <c r="H38" s="42">
        <f t="shared" si="0"/>
        <v>78.327779460769477</v>
      </c>
    </row>
    <row r="39" spans="1:9" ht="31.5">
      <c r="A39" s="36" t="s">
        <v>50</v>
      </c>
      <c r="B39" s="36" t="s">
        <v>16</v>
      </c>
      <c r="C39" s="36" t="s">
        <v>117</v>
      </c>
      <c r="D39" s="36"/>
      <c r="E39" s="37" t="s">
        <v>78</v>
      </c>
      <c r="F39" s="48">
        <f>F40+F46+F49+F54</f>
        <v>1650.5</v>
      </c>
      <c r="G39" s="48">
        <f>G40+G46+G49+G54</f>
        <v>1292.8000000000002</v>
      </c>
      <c r="H39" s="42">
        <f t="shared" si="0"/>
        <v>78.327779460769477</v>
      </c>
    </row>
    <row r="40" spans="1:9" ht="44.25" customHeight="1">
      <c r="A40" s="52" t="s">
        <v>50</v>
      </c>
      <c r="B40" s="53" t="s">
        <v>16</v>
      </c>
      <c r="C40" s="54" t="s">
        <v>139</v>
      </c>
      <c r="D40" s="36"/>
      <c r="E40" s="57" t="s">
        <v>140</v>
      </c>
      <c r="F40" s="55">
        <f>F41+F44</f>
        <v>855.8</v>
      </c>
      <c r="G40" s="55">
        <f>G41+G44</f>
        <v>685.2</v>
      </c>
      <c r="H40" s="42">
        <f t="shared" si="0"/>
        <v>80.065435849497561</v>
      </c>
    </row>
    <row r="41" spans="1:9" ht="42.75" customHeight="1">
      <c r="A41" s="52" t="s">
        <v>50</v>
      </c>
      <c r="B41" s="53" t="s">
        <v>16</v>
      </c>
      <c r="C41" s="53" t="s">
        <v>139</v>
      </c>
      <c r="D41" s="53" t="s">
        <v>32</v>
      </c>
      <c r="E41" s="58" t="s">
        <v>47</v>
      </c>
      <c r="F41" s="55">
        <f>F42+F43</f>
        <v>197.3</v>
      </c>
      <c r="G41" s="55">
        <f>G42+G43</f>
        <v>26.7</v>
      </c>
      <c r="H41" s="42">
        <f t="shared" si="0"/>
        <v>13.532691332995435</v>
      </c>
    </row>
    <row r="42" spans="1:9" ht="47.25">
      <c r="A42" s="52" t="s">
        <v>50</v>
      </c>
      <c r="B42" s="53" t="s">
        <v>16</v>
      </c>
      <c r="C42" s="53" t="s">
        <v>139</v>
      </c>
      <c r="D42" s="53" t="s">
        <v>28</v>
      </c>
      <c r="E42" s="59" t="s">
        <v>27</v>
      </c>
      <c r="F42" s="55">
        <v>23.9</v>
      </c>
      <c r="G42" s="49">
        <v>14.5</v>
      </c>
      <c r="H42" s="42">
        <f t="shared" si="0"/>
        <v>60.669456066945614</v>
      </c>
    </row>
    <row r="43" spans="1:9">
      <c r="A43" s="52" t="s">
        <v>50</v>
      </c>
      <c r="B43" s="53" t="s">
        <v>16</v>
      </c>
      <c r="C43" s="53" t="s">
        <v>139</v>
      </c>
      <c r="D43" s="53" t="s">
        <v>26</v>
      </c>
      <c r="E43" s="61" t="s">
        <v>116</v>
      </c>
      <c r="F43" s="55">
        <v>173.4</v>
      </c>
      <c r="G43" s="49">
        <v>12.2</v>
      </c>
      <c r="H43" s="42">
        <f t="shared" si="0"/>
        <v>7.0357554786620522</v>
      </c>
    </row>
    <row r="44" spans="1:9" ht="31.5">
      <c r="A44" s="52" t="s">
        <v>50</v>
      </c>
      <c r="B44" s="53" t="s">
        <v>16</v>
      </c>
      <c r="C44" s="53" t="s">
        <v>139</v>
      </c>
      <c r="D44" s="60" t="s">
        <v>55</v>
      </c>
      <c r="E44" s="57" t="s">
        <v>79</v>
      </c>
      <c r="F44" s="55">
        <f>F45</f>
        <v>658.5</v>
      </c>
      <c r="G44" s="55">
        <f>G45</f>
        <v>658.5</v>
      </c>
      <c r="H44" s="42">
        <f t="shared" si="0"/>
        <v>100</v>
      </c>
    </row>
    <row r="45" spans="1:9">
      <c r="A45" s="52" t="s">
        <v>50</v>
      </c>
      <c r="B45" s="62" t="s">
        <v>16</v>
      </c>
      <c r="C45" s="62" t="s">
        <v>139</v>
      </c>
      <c r="D45" s="63" t="s">
        <v>141</v>
      </c>
      <c r="E45" s="61" t="s">
        <v>142</v>
      </c>
      <c r="F45" s="55">
        <v>658.5</v>
      </c>
      <c r="G45" s="49">
        <v>658.5</v>
      </c>
      <c r="H45" s="42">
        <f t="shared" si="0"/>
        <v>100</v>
      </c>
    </row>
    <row r="46" spans="1:9" ht="28.5" customHeight="1">
      <c r="A46" s="52" t="s">
        <v>50</v>
      </c>
      <c r="B46" s="53" t="s">
        <v>16</v>
      </c>
      <c r="C46" s="53" t="s">
        <v>143</v>
      </c>
      <c r="D46" s="53"/>
      <c r="E46" s="57" t="s">
        <v>144</v>
      </c>
      <c r="F46" s="55">
        <f>F47</f>
        <v>5</v>
      </c>
      <c r="G46" s="55">
        <f>G47</f>
        <v>5</v>
      </c>
      <c r="H46" s="42">
        <f t="shared" si="0"/>
        <v>100</v>
      </c>
    </row>
    <row r="47" spans="1:9" ht="44.25" customHeight="1">
      <c r="A47" s="52" t="s">
        <v>50</v>
      </c>
      <c r="B47" s="53" t="s">
        <v>16</v>
      </c>
      <c r="C47" s="53" t="s">
        <v>143</v>
      </c>
      <c r="D47" s="53" t="s">
        <v>32</v>
      </c>
      <c r="E47" s="58" t="s">
        <v>47</v>
      </c>
      <c r="F47" s="55">
        <f>F48</f>
        <v>5</v>
      </c>
      <c r="G47" s="55">
        <f>G48</f>
        <v>5</v>
      </c>
      <c r="H47" s="42">
        <f t="shared" si="0"/>
        <v>100</v>
      </c>
    </row>
    <row r="48" spans="1:9">
      <c r="A48" s="52" t="s">
        <v>50</v>
      </c>
      <c r="B48" s="53" t="s">
        <v>16</v>
      </c>
      <c r="C48" s="53" t="s">
        <v>143</v>
      </c>
      <c r="D48" s="53" t="s">
        <v>26</v>
      </c>
      <c r="E48" s="57" t="s">
        <v>116</v>
      </c>
      <c r="F48" s="55">
        <v>5</v>
      </c>
      <c r="G48" s="49">
        <v>5</v>
      </c>
      <c r="H48" s="42">
        <f t="shared" si="0"/>
        <v>100</v>
      </c>
    </row>
    <row r="49" spans="1:8" ht="29.25" customHeight="1">
      <c r="A49" s="52" t="s">
        <v>50</v>
      </c>
      <c r="B49" s="53" t="s">
        <v>16</v>
      </c>
      <c r="C49" s="53" t="s">
        <v>145</v>
      </c>
      <c r="D49" s="53"/>
      <c r="E49" s="57" t="s">
        <v>146</v>
      </c>
      <c r="F49" s="55">
        <f>F51+F53</f>
        <v>73.5</v>
      </c>
      <c r="G49" s="55">
        <f>G51+G53</f>
        <v>73.5</v>
      </c>
      <c r="H49" s="42">
        <f t="shared" si="0"/>
        <v>100</v>
      </c>
    </row>
    <row r="50" spans="1:8" ht="47.25">
      <c r="A50" s="52" t="s">
        <v>50</v>
      </c>
      <c r="B50" s="53" t="s">
        <v>16</v>
      </c>
      <c r="C50" s="53" t="s">
        <v>145</v>
      </c>
      <c r="D50" s="53" t="s">
        <v>32</v>
      </c>
      <c r="E50" s="57" t="s">
        <v>47</v>
      </c>
      <c r="F50" s="55">
        <f>F51</f>
        <v>3.5</v>
      </c>
      <c r="G50" s="49">
        <f>G51</f>
        <v>3.5</v>
      </c>
      <c r="H50" s="42">
        <f t="shared" si="0"/>
        <v>100</v>
      </c>
    </row>
    <row r="51" spans="1:8">
      <c r="A51" s="52" t="s">
        <v>50</v>
      </c>
      <c r="B51" s="62" t="s">
        <v>16</v>
      </c>
      <c r="C51" s="62" t="s">
        <v>145</v>
      </c>
      <c r="D51" s="62" t="s">
        <v>26</v>
      </c>
      <c r="E51" s="61" t="s">
        <v>116</v>
      </c>
      <c r="F51" s="55">
        <v>3.5</v>
      </c>
      <c r="G51" s="49">
        <v>3.5</v>
      </c>
      <c r="H51" s="42">
        <f t="shared" si="0"/>
        <v>100</v>
      </c>
    </row>
    <row r="52" spans="1:8" ht="30">
      <c r="A52" s="52" t="s">
        <v>50</v>
      </c>
      <c r="B52" s="65" t="s">
        <v>16</v>
      </c>
      <c r="C52" s="65" t="s">
        <v>145</v>
      </c>
      <c r="D52" s="65" t="s">
        <v>55</v>
      </c>
      <c r="E52" s="66" t="s">
        <v>79</v>
      </c>
      <c r="F52" s="55">
        <f>F53</f>
        <v>70</v>
      </c>
      <c r="G52" s="49">
        <f>G53</f>
        <v>70</v>
      </c>
      <c r="H52" s="42">
        <f t="shared" si="0"/>
        <v>100</v>
      </c>
    </row>
    <row r="53" spans="1:8" ht="15" customHeight="1">
      <c r="A53" s="52" t="s">
        <v>50</v>
      </c>
      <c r="B53" s="65" t="s">
        <v>16</v>
      </c>
      <c r="C53" s="65" t="s">
        <v>145</v>
      </c>
      <c r="D53" s="65" t="s">
        <v>141</v>
      </c>
      <c r="E53" s="66" t="s">
        <v>142</v>
      </c>
      <c r="F53" s="55">
        <v>70</v>
      </c>
      <c r="G53" s="49">
        <v>70</v>
      </c>
      <c r="H53" s="42">
        <f t="shared" si="0"/>
        <v>100</v>
      </c>
    </row>
    <row r="54" spans="1:8" ht="30" customHeight="1">
      <c r="A54" s="36" t="s">
        <v>50</v>
      </c>
      <c r="B54" s="64" t="s">
        <v>16</v>
      </c>
      <c r="C54" s="64" t="s">
        <v>118</v>
      </c>
      <c r="D54" s="64"/>
      <c r="E54" s="56" t="s">
        <v>17</v>
      </c>
      <c r="F54" s="48">
        <f>F55</f>
        <v>716.2</v>
      </c>
      <c r="G54" s="48">
        <f>G55</f>
        <v>529.1</v>
      </c>
      <c r="H54" s="42">
        <f t="shared" si="0"/>
        <v>73.876012287070651</v>
      </c>
    </row>
    <row r="55" spans="1:8" ht="45" customHeight="1">
      <c r="A55" s="36" t="s">
        <v>50</v>
      </c>
      <c r="B55" s="36" t="s">
        <v>16</v>
      </c>
      <c r="C55" s="36" t="s">
        <v>118</v>
      </c>
      <c r="D55" s="36" t="s">
        <v>32</v>
      </c>
      <c r="E55" s="37" t="s">
        <v>47</v>
      </c>
      <c r="F55" s="48">
        <f>F56</f>
        <v>716.2</v>
      </c>
      <c r="G55" s="49">
        <f>G56</f>
        <v>529.1</v>
      </c>
      <c r="H55" s="42">
        <f t="shared" si="0"/>
        <v>73.876012287070651</v>
      </c>
    </row>
    <row r="56" spans="1:8">
      <c r="A56" s="36" t="s">
        <v>50</v>
      </c>
      <c r="B56" s="36" t="s">
        <v>16</v>
      </c>
      <c r="C56" s="36" t="s">
        <v>118</v>
      </c>
      <c r="D56" s="36" t="s">
        <v>26</v>
      </c>
      <c r="E56" s="45" t="s">
        <v>116</v>
      </c>
      <c r="F56" s="48">
        <v>716.2</v>
      </c>
      <c r="G56" s="49">
        <v>529.1</v>
      </c>
      <c r="H56" s="42">
        <f t="shared" si="0"/>
        <v>73.876012287070651</v>
      </c>
    </row>
    <row r="57" spans="1:8" ht="31.5">
      <c r="A57" s="36" t="s">
        <v>50</v>
      </c>
      <c r="B57" s="36" t="s">
        <v>16</v>
      </c>
      <c r="C57" s="36" t="s">
        <v>103</v>
      </c>
      <c r="D57" s="36"/>
      <c r="E57" s="37" t="s">
        <v>74</v>
      </c>
      <c r="F57" s="48">
        <f t="shared" ref="F57:G60" si="3">F58</f>
        <v>5</v>
      </c>
      <c r="G57" s="49">
        <f t="shared" si="3"/>
        <v>0</v>
      </c>
      <c r="H57" s="42">
        <f t="shared" si="0"/>
        <v>0</v>
      </c>
    </row>
    <row r="58" spans="1:8" ht="28.5" customHeight="1">
      <c r="A58" s="36" t="s">
        <v>50</v>
      </c>
      <c r="B58" s="36" t="s">
        <v>16</v>
      </c>
      <c r="C58" s="36" t="s">
        <v>119</v>
      </c>
      <c r="D58" s="36"/>
      <c r="E58" s="37" t="s">
        <v>78</v>
      </c>
      <c r="F58" s="48">
        <f t="shared" si="3"/>
        <v>5</v>
      </c>
      <c r="G58" s="49">
        <f t="shared" si="3"/>
        <v>0</v>
      </c>
      <c r="H58" s="42">
        <f t="shared" si="0"/>
        <v>0</v>
      </c>
    </row>
    <row r="59" spans="1:8" ht="29.25" customHeight="1">
      <c r="A59" s="36" t="s">
        <v>50</v>
      </c>
      <c r="B59" s="36" t="s">
        <v>16</v>
      </c>
      <c r="C59" s="36" t="s">
        <v>120</v>
      </c>
      <c r="D59" s="36"/>
      <c r="E59" s="37" t="s">
        <v>17</v>
      </c>
      <c r="F59" s="48">
        <f t="shared" si="3"/>
        <v>5</v>
      </c>
      <c r="G59" s="49">
        <f t="shared" si="3"/>
        <v>0</v>
      </c>
      <c r="H59" s="42">
        <f t="shared" si="0"/>
        <v>0</v>
      </c>
    </row>
    <row r="60" spans="1:8" ht="13.5" customHeight="1">
      <c r="A60" s="36" t="s">
        <v>50</v>
      </c>
      <c r="B60" s="36" t="s">
        <v>16</v>
      </c>
      <c r="C60" s="36" t="s">
        <v>121</v>
      </c>
      <c r="D60" s="36" t="s">
        <v>34</v>
      </c>
      <c r="E60" s="37" t="s">
        <v>33</v>
      </c>
      <c r="F60" s="48">
        <f t="shared" si="3"/>
        <v>5</v>
      </c>
      <c r="G60" s="49">
        <f t="shared" si="3"/>
        <v>0</v>
      </c>
      <c r="H60" s="42">
        <f t="shared" si="0"/>
        <v>0</v>
      </c>
    </row>
    <row r="61" spans="1:8" ht="44.25" customHeight="1">
      <c r="A61" s="36" t="s">
        <v>50</v>
      </c>
      <c r="B61" s="36" t="s">
        <v>16</v>
      </c>
      <c r="C61" s="36" t="s">
        <v>120</v>
      </c>
      <c r="D61" s="36" t="s">
        <v>81</v>
      </c>
      <c r="E61" s="37" t="s">
        <v>93</v>
      </c>
      <c r="F61" s="48">
        <v>5</v>
      </c>
      <c r="G61" s="49">
        <v>0</v>
      </c>
      <c r="H61" s="42">
        <f t="shared" si="0"/>
        <v>0</v>
      </c>
    </row>
    <row r="62" spans="1:8" ht="28.5" customHeight="1">
      <c r="A62" s="36" t="s">
        <v>50</v>
      </c>
      <c r="B62" s="36" t="s">
        <v>43</v>
      </c>
      <c r="C62" s="36"/>
      <c r="D62" s="36"/>
      <c r="E62" s="37" t="s">
        <v>44</v>
      </c>
      <c r="F62" s="50">
        <f>F63</f>
        <v>162152.29999999999</v>
      </c>
      <c r="G62" s="49">
        <f>G63</f>
        <v>121188.2</v>
      </c>
      <c r="H62" s="42">
        <f t="shared" ref="H62:H105" si="4">G62/F62*100</f>
        <v>74.737268604885656</v>
      </c>
    </row>
    <row r="63" spans="1:8" ht="13.5" customHeight="1">
      <c r="A63" s="36" t="s">
        <v>50</v>
      </c>
      <c r="B63" s="36" t="s">
        <v>45</v>
      </c>
      <c r="C63" s="36"/>
      <c r="D63" s="36"/>
      <c r="E63" s="37" t="s">
        <v>46</v>
      </c>
      <c r="F63" s="50">
        <v>162152.29999999999</v>
      </c>
      <c r="G63" s="50">
        <v>121188.2</v>
      </c>
      <c r="H63" s="42">
        <f t="shared" si="4"/>
        <v>74.737268604885656</v>
      </c>
    </row>
    <row r="64" spans="1:8" ht="44.25" customHeight="1">
      <c r="A64" s="36" t="s">
        <v>50</v>
      </c>
      <c r="B64" s="36" t="s">
        <v>45</v>
      </c>
      <c r="C64" s="36" t="s">
        <v>96</v>
      </c>
      <c r="D64" s="36"/>
      <c r="E64" s="37" t="s">
        <v>152</v>
      </c>
      <c r="F64" s="50">
        <f t="shared" ref="F64:G67" si="5">F65</f>
        <v>137458</v>
      </c>
      <c r="G64" s="49">
        <f t="shared" si="5"/>
        <v>97221.5</v>
      </c>
      <c r="H64" s="42">
        <f t="shared" si="4"/>
        <v>70.728149689359654</v>
      </c>
    </row>
    <row r="65" spans="1:8" ht="28.5" customHeight="1">
      <c r="A65" s="36" t="s">
        <v>50</v>
      </c>
      <c r="B65" s="36" t="s">
        <v>45</v>
      </c>
      <c r="C65" s="36" t="s">
        <v>122</v>
      </c>
      <c r="D65" s="36"/>
      <c r="E65" s="37" t="s">
        <v>82</v>
      </c>
      <c r="F65" s="50">
        <f t="shared" si="5"/>
        <v>137458</v>
      </c>
      <c r="G65" s="49">
        <f t="shared" si="5"/>
        <v>97221.5</v>
      </c>
      <c r="H65" s="42">
        <f t="shared" si="4"/>
        <v>70.728149689359654</v>
      </c>
    </row>
    <row r="66" spans="1:8" ht="28.5" customHeight="1">
      <c r="A66" s="36" t="s">
        <v>50</v>
      </c>
      <c r="B66" s="36" t="s">
        <v>45</v>
      </c>
      <c r="C66" s="36" t="s">
        <v>123</v>
      </c>
      <c r="D66" s="36"/>
      <c r="E66" s="37" t="s">
        <v>83</v>
      </c>
      <c r="F66" s="50">
        <f t="shared" si="5"/>
        <v>137458</v>
      </c>
      <c r="G66" s="49">
        <f t="shared" si="5"/>
        <v>97221.5</v>
      </c>
      <c r="H66" s="42">
        <f t="shared" si="4"/>
        <v>70.728149689359654</v>
      </c>
    </row>
    <row r="67" spans="1:8" ht="42.75" customHeight="1">
      <c r="A67" s="36" t="s">
        <v>50</v>
      </c>
      <c r="B67" s="36" t="s">
        <v>45</v>
      </c>
      <c r="C67" s="36" t="s">
        <v>123</v>
      </c>
      <c r="D67" s="36" t="s">
        <v>32</v>
      </c>
      <c r="E67" s="37" t="s">
        <v>47</v>
      </c>
      <c r="F67" s="50">
        <f t="shared" si="5"/>
        <v>137458</v>
      </c>
      <c r="G67" s="49">
        <f t="shared" si="5"/>
        <v>97221.5</v>
      </c>
      <c r="H67" s="42">
        <f t="shared" si="4"/>
        <v>70.728149689359654</v>
      </c>
    </row>
    <row r="68" spans="1:8" ht="13.5" customHeight="1">
      <c r="A68" s="36" t="s">
        <v>50</v>
      </c>
      <c r="B68" s="36" t="s">
        <v>45</v>
      </c>
      <c r="C68" s="36" t="s">
        <v>123</v>
      </c>
      <c r="D68" s="36" t="s">
        <v>26</v>
      </c>
      <c r="E68" s="37" t="s">
        <v>116</v>
      </c>
      <c r="F68" s="50">
        <v>137458</v>
      </c>
      <c r="G68" s="50">
        <v>97221.5</v>
      </c>
      <c r="H68" s="42">
        <f t="shared" si="4"/>
        <v>70.728149689359654</v>
      </c>
    </row>
    <row r="69" spans="1:8" ht="43.5" customHeight="1">
      <c r="A69" s="36" t="s">
        <v>50</v>
      </c>
      <c r="B69" s="36" t="s">
        <v>45</v>
      </c>
      <c r="C69" s="36" t="s">
        <v>124</v>
      </c>
      <c r="D69" s="36"/>
      <c r="E69" s="37" t="s">
        <v>150</v>
      </c>
      <c r="F69" s="49">
        <f t="shared" ref="F69:G72" si="6">F70</f>
        <v>24694.3</v>
      </c>
      <c r="G69" s="49">
        <f t="shared" si="6"/>
        <v>23966.7</v>
      </c>
      <c r="H69" s="42">
        <f t="shared" si="4"/>
        <v>97.053571067007368</v>
      </c>
    </row>
    <row r="70" spans="1:8" ht="31.15" customHeight="1">
      <c r="A70" s="36" t="s">
        <v>50</v>
      </c>
      <c r="B70" s="36" t="s">
        <v>45</v>
      </c>
      <c r="C70" s="36" t="s">
        <v>148</v>
      </c>
      <c r="D70" s="36"/>
      <c r="E70" s="67" t="s">
        <v>149</v>
      </c>
      <c r="F70" s="49">
        <f t="shared" si="6"/>
        <v>24694.3</v>
      </c>
      <c r="G70" s="49">
        <f t="shared" si="6"/>
        <v>23966.7</v>
      </c>
      <c r="H70" s="42">
        <f t="shared" si="4"/>
        <v>97.053571067007368</v>
      </c>
    </row>
    <row r="71" spans="1:8" ht="48.75" customHeight="1">
      <c r="A71" s="36" t="s">
        <v>50</v>
      </c>
      <c r="B71" s="36" t="s">
        <v>45</v>
      </c>
      <c r="C71" s="36" t="s">
        <v>147</v>
      </c>
      <c r="D71" s="36"/>
      <c r="E71" s="37" t="s">
        <v>125</v>
      </c>
      <c r="F71" s="49">
        <f t="shared" si="6"/>
        <v>24694.3</v>
      </c>
      <c r="G71" s="49">
        <f t="shared" si="6"/>
        <v>23966.7</v>
      </c>
      <c r="H71" s="42">
        <f t="shared" si="4"/>
        <v>97.053571067007368</v>
      </c>
    </row>
    <row r="72" spans="1:8" ht="47.25">
      <c r="A72" s="36" t="s">
        <v>50</v>
      </c>
      <c r="B72" s="36" t="s">
        <v>45</v>
      </c>
      <c r="C72" s="36" t="s">
        <v>147</v>
      </c>
      <c r="D72" s="36" t="s">
        <v>32</v>
      </c>
      <c r="E72" s="37" t="s">
        <v>47</v>
      </c>
      <c r="F72" s="49">
        <f t="shared" si="6"/>
        <v>24694.3</v>
      </c>
      <c r="G72" s="49">
        <f t="shared" si="6"/>
        <v>23966.7</v>
      </c>
      <c r="H72" s="42">
        <f t="shared" si="4"/>
        <v>97.053571067007368</v>
      </c>
    </row>
    <row r="73" spans="1:8">
      <c r="A73" s="36" t="s">
        <v>50</v>
      </c>
      <c r="B73" s="36" t="s">
        <v>45</v>
      </c>
      <c r="C73" s="36" t="s">
        <v>147</v>
      </c>
      <c r="D73" s="36" t="s">
        <v>26</v>
      </c>
      <c r="E73" s="37" t="s">
        <v>116</v>
      </c>
      <c r="F73" s="49">
        <v>24694.3</v>
      </c>
      <c r="G73" s="49">
        <v>23966.7</v>
      </c>
      <c r="H73" s="42">
        <f t="shared" si="4"/>
        <v>97.053571067007368</v>
      </c>
    </row>
    <row r="74" spans="1:8" ht="12.75" customHeight="1">
      <c r="A74" s="36" t="s">
        <v>50</v>
      </c>
      <c r="B74" s="36" t="s">
        <v>18</v>
      </c>
      <c r="C74" s="36"/>
      <c r="D74" s="36"/>
      <c r="E74" s="37" t="s">
        <v>138</v>
      </c>
      <c r="F74" s="49">
        <f>F75</f>
        <v>300</v>
      </c>
      <c r="G74" s="49">
        <f>G75</f>
        <v>0.3</v>
      </c>
      <c r="H74" s="42">
        <f t="shared" si="4"/>
        <v>0.1</v>
      </c>
    </row>
    <row r="75" spans="1:8" ht="43.5" customHeight="1">
      <c r="A75" s="36" t="s">
        <v>50</v>
      </c>
      <c r="B75" s="36" t="s">
        <v>18</v>
      </c>
      <c r="C75" s="36" t="s">
        <v>96</v>
      </c>
      <c r="D75" s="36"/>
      <c r="E75" s="37" t="s">
        <v>152</v>
      </c>
      <c r="F75" s="48">
        <f>F76+F80</f>
        <v>300</v>
      </c>
      <c r="G75" s="49">
        <f>G76+G80</f>
        <v>0.3</v>
      </c>
      <c r="H75" s="42">
        <f t="shared" si="4"/>
        <v>0.1</v>
      </c>
    </row>
    <row r="76" spans="1:8" ht="27.75" customHeight="1">
      <c r="A76" s="36" t="s">
        <v>50</v>
      </c>
      <c r="B76" s="36" t="s">
        <v>18</v>
      </c>
      <c r="C76" s="36" t="s">
        <v>126</v>
      </c>
      <c r="D76" s="36"/>
      <c r="E76" s="37" t="s">
        <v>84</v>
      </c>
      <c r="F76" s="48">
        <f>F77</f>
        <v>150</v>
      </c>
      <c r="G76" s="49">
        <f t="shared" ref="F76:G78" si="7">G77</f>
        <v>0</v>
      </c>
      <c r="H76" s="42">
        <f t="shared" si="4"/>
        <v>0</v>
      </c>
    </row>
    <row r="77" spans="1:8" ht="29.25" customHeight="1">
      <c r="A77" s="36" t="s">
        <v>50</v>
      </c>
      <c r="B77" s="36" t="s">
        <v>18</v>
      </c>
      <c r="C77" s="36" t="s">
        <v>127</v>
      </c>
      <c r="D77" s="36"/>
      <c r="E77" s="37" t="s">
        <v>85</v>
      </c>
      <c r="F77" s="48">
        <f t="shared" si="7"/>
        <v>150</v>
      </c>
      <c r="G77" s="49">
        <f t="shared" si="7"/>
        <v>0</v>
      </c>
      <c r="H77" s="42">
        <f t="shared" si="4"/>
        <v>0</v>
      </c>
    </row>
    <row r="78" spans="1:8" ht="43.5" customHeight="1">
      <c r="A78" s="36" t="s">
        <v>50</v>
      </c>
      <c r="B78" s="36" t="s">
        <v>18</v>
      </c>
      <c r="C78" s="36" t="s">
        <v>127</v>
      </c>
      <c r="D78" s="36" t="s">
        <v>32</v>
      </c>
      <c r="E78" s="37" t="s">
        <v>47</v>
      </c>
      <c r="F78" s="48">
        <f t="shared" si="7"/>
        <v>150</v>
      </c>
      <c r="G78" s="49">
        <f t="shared" si="7"/>
        <v>0</v>
      </c>
      <c r="H78" s="42">
        <f t="shared" si="4"/>
        <v>0</v>
      </c>
    </row>
    <row r="79" spans="1:8" ht="12.75" customHeight="1">
      <c r="A79" s="36" t="s">
        <v>50</v>
      </c>
      <c r="B79" s="36" t="s">
        <v>18</v>
      </c>
      <c r="C79" s="36" t="s">
        <v>127</v>
      </c>
      <c r="D79" s="36" t="s">
        <v>26</v>
      </c>
      <c r="E79" s="37" t="s">
        <v>102</v>
      </c>
      <c r="F79" s="48">
        <v>150</v>
      </c>
      <c r="G79" s="49">
        <v>0</v>
      </c>
      <c r="H79" s="42">
        <f t="shared" si="4"/>
        <v>0</v>
      </c>
    </row>
    <row r="80" spans="1:8" ht="27.75" customHeight="1">
      <c r="A80" s="36" t="s">
        <v>50</v>
      </c>
      <c r="B80" s="36" t="s">
        <v>18</v>
      </c>
      <c r="C80" s="36" t="s">
        <v>128</v>
      </c>
      <c r="D80" s="36"/>
      <c r="E80" s="37" t="s">
        <v>86</v>
      </c>
      <c r="F80" s="48">
        <f t="shared" ref="F80:G82" si="8">F81</f>
        <v>150</v>
      </c>
      <c r="G80" s="49">
        <f t="shared" si="8"/>
        <v>0.3</v>
      </c>
      <c r="H80" s="42">
        <f t="shared" si="4"/>
        <v>0.2</v>
      </c>
    </row>
    <row r="81" spans="1:8" ht="28.5" customHeight="1">
      <c r="A81" s="36" t="s">
        <v>50</v>
      </c>
      <c r="B81" s="36" t="s">
        <v>18</v>
      </c>
      <c r="C81" s="36" t="s">
        <v>129</v>
      </c>
      <c r="D81" s="36"/>
      <c r="E81" s="37" t="s">
        <v>85</v>
      </c>
      <c r="F81" s="48">
        <f t="shared" si="8"/>
        <v>150</v>
      </c>
      <c r="G81" s="49">
        <f t="shared" si="8"/>
        <v>0.3</v>
      </c>
      <c r="H81" s="42">
        <f t="shared" si="4"/>
        <v>0.2</v>
      </c>
    </row>
    <row r="82" spans="1:8" ht="44.25" customHeight="1">
      <c r="A82" s="36" t="s">
        <v>50</v>
      </c>
      <c r="B82" s="36" t="s">
        <v>18</v>
      </c>
      <c r="C82" s="36" t="s">
        <v>129</v>
      </c>
      <c r="D82" s="36" t="s">
        <v>32</v>
      </c>
      <c r="E82" s="37" t="s">
        <v>47</v>
      </c>
      <c r="F82" s="48">
        <f t="shared" si="8"/>
        <v>150</v>
      </c>
      <c r="G82" s="49">
        <f t="shared" si="8"/>
        <v>0.3</v>
      </c>
      <c r="H82" s="42">
        <f t="shared" si="4"/>
        <v>0.2</v>
      </c>
    </row>
    <row r="83" spans="1:8">
      <c r="A83" s="36" t="s">
        <v>50</v>
      </c>
      <c r="B83" s="36" t="s">
        <v>18</v>
      </c>
      <c r="C83" s="36" t="s">
        <v>129</v>
      </c>
      <c r="D83" s="36" t="s">
        <v>26</v>
      </c>
      <c r="E83" s="37" t="s">
        <v>102</v>
      </c>
      <c r="F83" s="48">
        <v>150</v>
      </c>
      <c r="G83" s="49">
        <v>0.3</v>
      </c>
      <c r="H83" s="42">
        <f t="shared" si="4"/>
        <v>0.2</v>
      </c>
    </row>
    <row r="84" spans="1:8">
      <c r="A84" s="36" t="s">
        <v>50</v>
      </c>
      <c r="B84" s="36" t="s">
        <v>19</v>
      </c>
      <c r="C84" s="36"/>
      <c r="D84" s="36"/>
      <c r="E84" s="37" t="s">
        <v>29</v>
      </c>
      <c r="F84" s="48">
        <f t="shared" ref="F84:G89" si="9">F85</f>
        <v>2460.1999999999998</v>
      </c>
      <c r="G84" s="49">
        <f t="shared" si="9"/>
        <v>1993.7</v>
      </c>
      <c r="H84" s="42">
        <f t="shared" si="4"/>
        <v>81.038126981546228</v>
      </c>
    </row>
    <row r="85" spans="1:8" ht="12.75" customHeight="1">
      <c r="A85" s="36" t="s">
        <v>50</v>
      </c>
      <c r="B85" s="36" t="s">
        <v>21</v>
      </c>
      <c r="C85" s="36"/>
      <c r="D85" s="36"/>
      <c r="E85" s="37" t="s">
        <v>20</v>
      </c>
      <c r="F85" s="48">
        <f t="shared" si="9"/>
        <v>2460.1999999999998</v>
      </c>
      <c r="G85" s="49">
        <f t="shared" si="9"/>
        <v>1993.7</v>
      </c>
      <c r="H85" s="42">
        <f t="shared" si="4"/>
        <v>81.038126981546228</v>
      </c>
    </row>
    <row r="86" spans="1:8" ht="42.75" customHeight="1">
      <c r="A86" s="36" t="s">
        <v>50</v>
      </c>
      <c r="B86" s="36" t="s">
        <v>21</v>
      </c>
      <c r="C86" s="36" t="s">
        <v>96</v>
      </c>
      <c r="D86" s="36"/>
      <c r="E86" s="37" t="s">
        <v>152</v>
      </c>
      <c r="F86" s="48">
        <f t="shared" si="9"/>
        <v>2460.1999999999998</v>
      </c>
      <c r="G86" s="49">
        <f t="shared" si="9"/>
        <v>1993.7</v>
      </c>
      <c r="H86" s="42">
        <f t="shared" si="4"/>
        <v>81.038126981546228</v>
      </c>
    </row>
    <row r="87" spans="1:8" ht="28.5" customHeight="1">
      <c r="A87" s="36" t="s">
        <v>50</v>
      </c>
      <c r="B87" s="36" t="s">
        <v>21</v>
      </c>
      <c r="C87" s="36" t="s">
        <v>130</v>
      </c>
      <c r="D87" s="36"/>
      <c r="E87" s="37" t="s">
        <v>87</v>
      </c>
      <c r="F87" s="48">
        <f t="shared" si="9"/>
        <v>2460.1999999999998</v>
      </c>
      <c r="G87" s="49">
        <f t="shared" si="9"/>
        <v>1993.7</v>
      </c>
      <c r="H87" s="42">
        <f t="shared" si="4"/>
        <v>81.038126981546228</v>
      </c>
    </row>
    <row r="88" spans="1:8" ht="14.25" customHeight="1">
      <c r="A88" s="36" t="s">
        <v>50</v>
      </c>
      <c r="B88" s="36" t="s">
        <v>21</v>
      </c>
      <c r="C88" s="36" t="s">
        <v>131</v>
      </c>
      <c r="D88" s="36"/>
      <c r="E88" s="37" t="s">
        <v>88</v>
      </c>
      <c r="F88" s="48">
        <f t="shared" si="9"/>
        <v>2460.1999999999998</v>
      </c>
      <c r="G88" s="49">
        <f t="shared" si="9"/>
        <v>1993.7</v>
      </c>
      <c r="H88" s="42">
        <f t="shared" si="4"/>
        <v>81.038126981546228</v>
      </c>
    </row>
    <row r="89" spans="1:8" ht="45" customHeight="1">
      <c r="A89" s="36" t="s">
        <v>50</v>
      </c>
      <c r="B89" s="36" t="s">
        <v>21</v>
      </c>
      <c r="C89" s="36" t="s">
        <v>131</v>
      </c>
      <c r="D89" s="36" t="s">
        <v>32</v>
      </c>
      <c r="E89" s="37" t="s">
        <v>47</v>
      </c>
      <c r="F89" s="48">
        <f t="shared" si="9"/>
        <v>2460.1999999999998</v>
      </c>
      <c r="G89" s="49">
        <f t="shared" si="9"/>
        <v>1993.7</v>
      </c>
      <c r="H89" s="42">
        <f t="shared" si="4"/>
        <v>81.038126981546228</v>
      </c>
    </row>
    <row r="90" spans="1:8" ht="17.25" customHeight="1">
      <c r="A90" s="36" t="s">
        <v>50</v>
      </c>
      <c r="B90" s="36" t="s">
        <v>21</v>
      </c>
      <c r="C90" s="36" t="s">
        <v>131</v>
      </c>
      <c r="D90" s="36" t="s">
        <v>26</v>
      </c>
      <c r="E90" s="37" t="s">
        <v>116</v>
      </c>
      <c r="F90" s="48">
        <v>2460.1999999999998</v>
      </c>
      <c r="G90" s="49">
        <v>1993.7</v>
      </c>
      <c r="H90" s="42">
        <f t="shared" si="4"/>
        <v>81.038126981546228</v>
      </c>
    </row>
    <row r="91" spans="1:8">
      <c r="A91" s="36" t="s">
        <v>50</v>
      </c>
      <c r="B91" s="36" t="s">
        <v>52</v>
      </c>
      <c r="C91" s="36"/>
      <c r="D91" s="36"/>
      <c r="E91" s="37" t="s">
        <v>136</v>
      </c>
      <c r="F91" s="48">
        <f t="shared" ref="F91:G96" si="10">F92</f>
        <v>353.2</v>
      </c>
      <c r="G91" s="49">
        <f t="shared" si="10"/>
        <v>353.2</v>
      </c>
      <c r="H91" s="42">
        <f t="shared" si="4"/>
        <v>100</v>
      </c>
    </row>
    <row r="92" spans="1:8">
      <c r="A92" s="36" t="s">
        <v>50</v>
      </c>
      <c r="B92" s="36" t="s">
        <v>53</v>
      </c>
      <c r="C92" s="36"/>
      <c r="D92" s="36"/>
      <c r="E92" s="37" t="s">
        <v>54</v>
      </c>
      <c r="F92" s="48">
        <f t="shared" si="10"/>
        <v>353.2</v>
      </c>
      <c r="G92" s="49">
        <f t="shared" si="10"/>
        <v>353.2</v>
      </c>
      <c r="H92" s="42">
        <f t="shared" si="4"/>
        <v>100</v>
      </c>
    </row>
    <row r="93" spans="1:8" ht="30.75" customHeight="1">
      <c r="A93" s="36" t="s">
        <v>50</v>
      </c>
      <c r="B93" s="36" t="s">
        <v>53</v>
      </c>
      <c r="C93" s="36" t="s">
        <v>103</v>
      </c>
      <c r="D93" s="36"/>
      <c r="E93" s="37" t="s">
        <v>74</v>
      </c>
      <c r="F93" s="48">
        <f t="shared" si="10"/>
        <v>353.2</v>
      </c>
      <c r="G93" s="49">
        <f t="shared" si="10"/>
        <v>353.2</v>
      </c>
      <c r="H93" s="42">
        <f t="shared" si="4"/>
        <v>100</v>
      </c>
    </row>
    <row r="94" spans="1:8" ht="31.5">
      <c r="A94" s="36" t="s">
        <v>50</v>
      </c>
      <c r="B94" s="36" t="s">
        <v>53</v>
      </c>
      <c r="C94" s="36" t="s">
        <v>132</v>
      </c>
      <c r="D94" s="36"/>
      <c r="E94" s="45" t="s">
        <v>89</v>
      </c>
      <c r="F94" s="48">
        <f t="shared" si="10"/>
        <v>353.2</v>
      </c>
      <c r="G94" s="49">
        <f t="shared" si="10"/>
        <v>353.2</v>
      </c>
      <c r="H94" s="42">
        <f t="shared" si="4"/>
        <v>100</v>
      </c>
    </row>
    <row r="95" spans="1:8" ht="31.5">
      <c r="A95" s="36" t="s">
        <v>50</v>
      </c>
      <c r="B95" s="36" t="s">
        <v>53</v>
      </c>
      <c r="C95" s="36" t="s">
        <v>133</v>
      </c>
      <c r="D95" s="36"/>
      <c r="E95" s="45" t="s">
        <v>90</v>
      </c>
      <c r="F95" s="48">
        <f t="shared" si="10"/>
        <v>353.2</v>
      </c>
      <c r="G95" s="49">
        <f t="shared" si="10"/>
        <v>353.2</v>
      </c>
      <c r="H95" s="42">
        <f t="shared" si="4"/>
        <v>100</v>
      </c>
    </row>
    <row r="96" spans="1:8" ht="27.75" customHeight="1">
      <c r="A96" s="36" t="s">
        <v>50</v>
      </c>
      <c r="B96" s="36" t="s">
        <v>53</v>
      </c>
      <c r="C96" s="36" t="s">
        <v>133</v>
      </c>
      <c r="D96" s="36" t="s">
        <v>55</v>
      </c>
      <c r="E96" s="37" t="s">
        <v>79</v>
      </c>
      <c r="F96" s="48">
        <f t="shared" si="10"/>
        <v>353.2</v>
      </c>
      <c r="G96" s="49">
        <f t="shared" si="10"/>
        <v>353.2</v>
      </c>
      <c r="H96" s="42">
        <f t="shared" si="4"/>
        <v>100</v>
      </c>
    </row>
    <row r="97" spans="1:9" ht="28.5" customHeight="1">
      <c r="A97" s="36" t="s">
        <v>50</v>
      </c>
      <c r="B97" s="36" t="s">
        <v>53</v>
      </c>
      <c r="C97" s="36" t="s">
        <v>133</v>
      </c>
      <c r="D97" s="36" t="s">
        <v>56</v>
      </c>
      <c r="E97" s="37" t="s">
        <v>57</v>
      </c>
      <c r="F97" s="48">
        <v>353.2</v>
      </c>
      <c r="G97" s="49">
        <v>353.2</v>
      </c>
      <c r="H97" s="42">
        <f t="shared" si="4"/>
        <v>100</v>
      </c>
    </row>
    <row r="98" spans="1:9" s="11" customFormat="1" ht="15" customHeight="1">
      <c r="A98" s="36" t="s">
        <v>50</v>
      </c>
      <c r="B98" s="36" t="s">
        <v>48</v>
      </c>
      <c r="C98" s="36"/>
      <c r="D98" s="36"/>
      <c r="E98" s="37" t="s">
        <v>137</v>
      </c>
      <c r="F98" s="48">
        <f t="shared" ref="F98:G101" si="11">F99</f>
        <v>439.8</v>
      </c>
      <c r="G98" s="49">
        <f t="shared" si="11"/>
        <v>131</v>
      </c>
      <c r="H98" s="42">
        <f t="shared" si="4"/>
        <v>29.7862664847658</v>
      </c>
      <c r="I98" s="22"/>
    </row>
    <row r="99" spans="1:9" ht="13.5" customHeight="1">
      <c r="A99" s="36" t="s">
        <v>50</v>
      </c>
      <c r="B99" s="36" t="s">
        <v>22</v>
      </c>
      <c r="C99" s="36"/>
      <c r="D99" s="36"/>
      <c r="E99" s="37" t="s">
        <v>38</v>
      </c>
      <c r="F99" s="48">
        <f t="shared" si="11"/>
        <v>439.8</v>
      </c>
      <c r="G99" s="49">
        <f t="shared" si="11"/>
        <v>131</v>
      </c>
      <c r="H99" s="42">
        <f t="shared" si="4"/>
        <v>29.7862664847658</v>
      </c>
    </row>
    <row r="100" spans="1:9" s="11" customFormat="1" ht="43.5" customHeight="1">
      <c r="A100" s="36" t="s">
        <v>50</v>
      </c>
      <c r="B100" s="36" t="s">
        <v>22</v>
      </c>
      <c r="C100" s="36" t="s">
        <v>96</v>
      </c>
      <c r="D100" s="36"/>
      <c r="E100" s="37" t="s">
        <v>152</v>
      </c>
      <c r="F100" s="48">
        <f t="shared" si="11"/>
        <v>439.8</v>
      </c>
      <c r="G100" s="49">
        <f t="shared" si="11"/>
        <v>131</v>
      </c>
      <c r="H100" s="42">
        <f t="shared" si="4"/>
        <v>29.7862664847658</v>
      </c>
      <c r="I100" s="22"/>
    </row>
    <row r="101" spans="1:9" ht="29.25" customHeight="1">
      <c r="A101" s="36" t="s">
        <v>50</v>
      </c>
      <c r="B101" s="36" t="s">
        <v>22</v>
      </c>
      <c r="C101" s="36" t="s">
        <v>134</v>
      </c>
      <c r="D101" s="36"/>
      <c r="E101" s="37" t="s">
        <v>91</v>
      </c>
      <c r="F101" s="48">
        <f t="shared" si="11"/>
        <v>439.8</v>
      </c>
      <c r="G101" s="49">
        <f t="shared" si="11"/>
        <v>131</v>
      </c>
      <c r="H101" s="42">
        <f t="shared" si="4"/>
        <v>29.7862664847658</v>
      </c>
    </row>
    <row r="102" spans="1:9" ht="31.5">
      <c r="A102" s="36" t="s">
        <v>50</v>
      </c>
      <c r="B102" s="36" t="s">
        <v>22</v>
      </c>
      <c r="C102" s="36" t="s">
        <v>135</v>
      </c>
      <c r="D102" s="36"/>
      <c r="E102" s="37" t="s">
        <v>24</v>
      </c>
      <c r="F102" s="48">
        <f>F103+F105</f>
        <v>439.8</v>
      </c>
      <c r="G102" s="49">
        <f>G103+G105</f>
        <v>131</v>
      </c>
      <c r="H102" s="42">
        <f t="shared" si="4"/>
        <v>29.7862664847658</v>
      </c>
    </row>
    <row r="103" spans="1:9" ht="90.75" customHeight="1">
      <c r="A103" s="36" t="s">
        <v>50</v>
      </c>
      <c r="B103" s="36" t="s">
        <v>22</v>
      </c>
      <c r="C103" s="36" t="s">
        <v>135</v>
      </c>
      <c r="D103" s="36" t="s">
        <v>31</v>
      </c>
      <c r="E103" s="37" t="s">
        <v>30</v>
      </c>
      <c r="F103" s="50">
        <f>F104</f>
        <v>100</v>
      </c>
      <c r="G103" s="49">
        <f>G104</f>
        <v>11</v>
      </c>
      <c r="H103" s="42">
        <f t="shared" si="4"/>
        <v>11</v>
      </c>
    </row>
    <row r="104" spans="1:9" ht="76.5" customHeight="1">
      <c r="A104" s="36" t="s">
        <v>50</v>
      </c>
      <c r="B104" s="36" t="s">
        <v>22</v>
      </c>
      <c r="C104" s="36" t="s">
        <v>135</v>
      </c>
      <c r="D104" s="36" t="s">
        <v>76</v>
      </c>
      <c r="E104" s="37" t="s">
        <v>77</v>
      </c>
      <c r="F104" s="50">
        <v>100</v>
      </c>
      <c r="G104" s="49">
        <v>11</v>
      </c>
      <c r="H104" s="42">
        <f t="shared" si="4"/>
        <v>11</v>
      </c>
    </row>
    <row r="105" spans="1:9" ht="43.5" customHeight="1">
      <c r="A105" s="36" t="s">
        <v>50</v>
      </c>
      <c r="B105" s="36" t="s">
        <v>22</v>
      </c>
      <c r="C105" s="36" t="s">
        <v>135</v>
      </c>
      <c r="D105" s="36" t="s">
        <v>32</v>
      </c>
      <c r="E105" s="37" t="s">
        <v>47</v>
      </c>
      <c r="F105" s="50">
        <f>F106</f>
        <v>339.8</v>
      </c>
      <c r="G105" s="49">
        <f>G106</f>
        <v>120</v>
      </c>
      <c r="H105" s="42">
        <f t="shared" si="4"/>
        <v>35.314891112419069</v>
      </c>
    </row>
    <row r="106" spans="1:9" ht="24.75" customHeight="1">
      <c r="A106" s="36" t="s">
        <v>50</v>
      </c>
      <c r="B106" s="36" t="s">
        <v>22</v>
      </c>
      <c r="C106" s="36" t="s">
        <v>135</v>
      </c>
      <c r="D106" s="36" t="s">
        <v>26</v>
      </c>
      <c r="E106" s="37" t="s">
        <v>116</v>
      </c>
      <c r="F106" s="50">
        <v>339.8</v>
      </c>
      <c r="G106" s="49">
        <v>120</v>
      </c>
      <c r="H106" s="42">
        <f>G106/F106*100</f>
        <v>35.314891112419069</v>
      </c>
    </row>
    <row r="107" spans="1:9" ht="31.5" customHeight="1">
      <c r="A107" s="34" t="s">
        <v>49</v>
      </c>
      <c r="B107" s="34"/>
      <c r="C107" s="34"/>
      <c r="D107" s="34"/>
      <c r="E107" s="35" t="s">
        <v>51</v>
      </c>
      <c r="F107" s="38">
        <f>F108</f>
        <v>5197.9000000000005</v>
      </c>
      <c r="G107" s="43">
        <f>G108</f>
        <v>5179.9000000000005</v>
      </c>
      <c r="H107" s="40">
        <f>G107/F107*100</f>
        <v>99.653706304469111</v>
      </c>
    </row>
    <row r="108" spans="1:9" ht="21" customHeight="1">
      <c r="A108" s="36" t="s">
        <v>49</v>
      </c>
      <c r="B108" s="36" t="s">
        <v>7</v>
      </c>
      <c r="C108" s="36"/>
      <c r="D108" s="36"/>
      <c r="E108" s="37" t="s">
        <v>6</v>
      </c>
      <c r="F108" s="39">
        <f>F109</f>
        <v>5197.9000000000005</v>
      </c>
      <c r="G108" s="44">
        <f>G109</f>
        <v>5179.9000000000005</v>
      </c>
      <c r="H108" s="41">
        <f t="shared" ref="H108:H126" si="12">G108/F108*100</f>
        <v>99.653706304469111</v>
      </c>
    </row>
    <row r="109" spans="1:9" ht="47.25" customHeight="1">
      <c r="A109" s="36" t="s">
        <v>49</v>
      </c>
      <c r="B109" s="36" t="s">
        <v>12</v>
      </c>
      <c r="C109" s="36"/>
      <c r="D109" s="36"/>
      <c r="E109" s="37" t="s">
        <v>11</v>
      </c>
      <c r="F109" s="39">
        <f>F110+F124</f>
        <v>5197.9000000000005</v>
      </c>
      <c r="G109" s="44">
        <f>G110+G124</f>
        <v>5179.9000000000005</v>
      </c>
      <c r="H109" s="41">
        <f t="shared" si="12"/>
        <v>99.653706304469111</v>
      </c>
    </row>
    <row r="110" spans="1:9" ht="47.25" customHeight="1">
      <c r="A110" s="36" t="s">
        <v>49</v>
      </c>
      <c r="B110" s="36" t="s">
        <v>12</v>
      </c>
      <c r="C110" s="36" t="s">
        <v>96</v>
      </c>
      <c r="D110" s="36"/>
      <c r="E110" s="37" t="s">
        <v>152</v>
      </c>
      <c r="F110" s="39">
        <f>F111</f>
        <v>4315.9000000000005</v>
      </c>
      <c r="G110" s="44">
        <f>G111</f>
        <v>4315.9000000000005</v>
      </c>
      <c r="H110" s="41">
        <f t="shared" si="12"/>
        <v>100</v>
      </c>
    </row>
    <row r="111" spans="1:9" ht="46.5" customHeight="1">
      <c r="A111" s="36" t="s">
        <v>49</v>
      </c>
      <c r="B111" s="36" t="s">
        <v>12</v>
      </c>
      <c r="C111" s="36" t="s">
        <v>97</v>
      </c>
      <c r="D111" s="36"/>
      <c r="E111" s="37" t="s">
        <v>67</v>
      </c>
      <c r="F111" s="39">
        <f>F112+F117</f>
        <v>4315.9000000000005</v>
      </c>
      <c r="G111" s="44">
        <f>G112+G117</f>
        <v>4315.9000000000005</v>
      </c>
      <c r="H111" s="41">
        <f t="shared" si="12"/>
        <v>100</v>
      </c>
    </row>
    <row r="112" spans="1:9" ht="21" customHeight="1">
      <c r="A112" s="36" t="s">
        <v>49</v>
      </c>
      <c r="B112" s="36" t="s">
        <v>12</v>
      </c>
      <c r="C112" s="36" t="s">
        <v>98</v>
      </c>
      <c r="D112" s="36"/>
      <c r="E112" s="37" t="s">
        <v>68</v>
      </c>
      <c r="F112" s="39">
        <f>F113</f>
        <v>1749.7</v>
      </c>
      <c r="G112" s="44">
        <f>G113</f>
        <v>1749.7</v>
      </c>
      <c r="H112" s="41">
        <f t="shared" si="12"/>
        <v>100</v>
      </c>
    </row>
    <row r="113" spans="1:8" ht="46.5" customHeight="1">
      <c r="A113" s="36" t="s">
        <v>49</v>
      </c>
      <c r="B113" s="36" t="s">
        <v>12</v>
      </c>
      <c r="C113" s="36" t="s">
        <v>99</v>
      </c>
      <c r="D113" s="36" t="s">
        <v>31</v>
      </c>
      <c r="E113" s="37" t="s">
        <v>30</v>
      </c>
      <c r="F113" s="39">
        <f>F114+F115+F116</f>
        <v>1749.7</v>
      </c>
      <c r="G113" s="44">
        <f>G114+G115+G116</f>
        <v>1749.7</v>
      </c>
      <c r="H113" s="41">
        <f t="shared" si="12"/>
        <v>100</v>
      </c>
    </row>
    <row r="114" spans="1:8" ht="30" customHeight="1">
      <c r="A114" s="36" t="s">
        <v>49</v>
      </c>
      <c r="B114" s="36" t="s">
        <v>12</v>
      </c>
      <c r="C114" s="36" t="s">
        <v>98</v>
      </c>
      <c r="D114" s="36" t="s">
        <v>25</v>
      </c>
      <c r="E114" s="37" t="s">
        <v>69</v>
      </c>
      <c r="F114" s="39">
        <v>1332</v>
      </c>
      <c r="G114" s="44">
        <v>1332</v>
      </c>
      <c r="H114" s="41">
        <f t="shared" si="12"/>
        <v>100</v>
      </c>
    </row>
    <row r="115" spans="1:8" ht="47.25" customHeight="1">
      <c r="A115" s="36" t="s">
        <v>49</v>
      </c>
      <c r="B115" s="36" t="s">
        <v>12</v>
      </c>
      <c r="C115" s="36" t="s">
        <v>98</v>
      </c>
      <c r="D115" s="36" t="s">
        <v>70</v>
      </c>
      <c r="E115" s="37" t="s">
        <v>71</v>
      </c>
      <c r="F115" s="39">
        <v>36</v>
      </c>
      <c r="G115" s="44">
        <v>36</v>
      </c>
      <c r="H115" s="41">
        <f t="shared" si="12"/>
        <v>100</v>
      </c>
    </row>
    <row r="116" spans="1:8" ht="46.5" customHeight="1">
      <c r="A116" s="36" t="s">
        <v>49</v>
      </c>
      <c r="B116" s="36" t="s">
        <v>12</v>
      </c>
      <c r="C116" s="36" t="s">
        <v>100</v>
      </c>
      <c r="D116" s="36" t="s">
        <v>72</v>
      </c>
      <c r="E116" s="37" t="s">
        <v>73</v>
      </c>
      <c r="F116" s="39">
        <v>381.7</v>
      </c>
      <c r="G116" s="44">
        <v>381.7</v>
      </c>
      <c r="H116" s="41">
        <f t="shared" si="12"/>
        <v>100</v>
      </c>
    </row>
    <row r="117" spans="1:8" ht="21" customHeight="1">
      <c r="A117" s="36" t="s">
        <v>49</v>
      </c>
      <c r="B117" s="36" t="s">
        <v>12</v>
      </c>
      <c r="C117" s="36" t="s">
        <v>101</v>
      </c>
      <c r="D117" s="36"/>
      <c r="E117" s="37" t="s">
        <v>13</v>
      </c>
      <c r="F117" s="39">
        <f>F118+F121</f>
        <v>2566.2000000000003</v>
      </c>
      <c r="G117" s="44">
        <f>G118+G121</f>
        <v>2566.2000000000003</v>
      </c>
      <c r="H117" s="41">
        <f t="shared" si="12"/>
        <v>100</v>
      </c>
    </row>
    <row r="118" spans="1:8" ht="95.25" customHeight="1">
      <c r="A118" s="36" t="s">
        <v>49</v>
      </c>
      <c r="B118" s="36" t="s">
        <v>12</v>
      </c>
      <c r="C118" s="36" t="s">
        <v>101</v>
      </c>
      <c r="D118" s="36" t="s">
        <v>31</v>
      </c>
      <c r="E118" s="37" t="s">
        <v>30</v>
      </c>
      <c r="F118" s="39">
        <f>F119+F120</f>
        <v>2208.8000000000002</v>
      </c>
      <c r="G118" s="44">
        <f>G119+G120</f>
        <v>2208.8000000000002</v>
      </c>
      <c r="H118" s="41">
        <f t="shared" si="12"/>
        <v>100</v>
      </c>
    </row>
    <row r="119" spans="1:8" ht="30.75" customHeight="1">
      <c r="A119" s="36" t="s">
        <v>49</v>
      </c>
      <c r="B119" s="36" t="s">
        <v>12</v>
      </c>
      <c r="C119" s="36" t="s">
        <v>101</v>
      </c>
      <c r="D119" s="36" t="s">
        <v>25</v>
      </c>
      <c r="E119" s="37" t="s">
        <v>69</v>
      </c>
      <c r="F119" s="39">
        <v>1677.4</v>
      </c>
      <c r="G119" s="44">
        <v>1677.4</v>
      </c>
      <c r="H119" s="41">
        <f t="shared" si="12"/>
        <v>100</v>
      </c>
    </row>
    <row r="120" spans="1:8" ht="80.25" customHeight="1">
      <c r="A120" s="36" t="s">
        <v>49</v>
      </c>
      <c r="B120" s="36" t="s">
        <v>12</v>
      </c>
      <c r="C120" s="36" t="s">
        <v>101</v>
      </c>
      <c r="D120" s="36" t="s">
        <v>72</v>
      </c>
      <c r="E120" s="37" t="s">
        <v>73</v>
      </c>
      <c r="F120" s="39">
        <v>531.4</v>
      </c>
      <c r="G120" s="44">
        <v>531.4</v>
      </c>
      <c r="H120" s="41">
        <f t="shared" si="12"/>
        <v>100</v>
      </c>
    </row>
    <row r="121" spans="1:8" ht="47.25" customHeight="1">
      <c r="A121" s="36" t="s">
        <v>49</v>
      </c>
      <c r="B121" s="36" t="s">
        <v>12</v>
      </c>
      <c r="C121" s="36" t="s">
        <v>101</v>
      </c>
      <c r="D121" s="36" t="s">
        <v>32</v>
      </c>
      <c r="E121" s="37" t="s">
        <v>47</v>
      </c>
      <c r="F121" s="39">
        <f>F122+F123</f>
        <v>357.40000000000003</v>
      </c>
      <c r="G121" s="44">
        <f>G122+G123</f>
        <v>357.40000000000003</v>
      </c>
      <c r="H121" s="41">
        <f t="shared" si="12"/>
        <v>100</v>
      </c>
    </row>
    <row r="122" spans="1:8" ht="46.5" customHeight="1">
      <c r="A122" s="36" t="s">
        <v>49</v>
      </c>
      <c r="B122" s="36" t="s">
        <v>12</v>
      </c>
      <c r="C122" s="36" t="s">
        <v>101</v>
      </c>
      <c r="D122" s="36" t="s">
        <v>28</v>
      </c>
      <c r="E122" s="37" t="s">
        <v>27</v>
      </c>
      <c r="F122" s="39">
        <v>46.8</v>
      </c>
      <c r="G122" s="44">
        <v>46.8</v>
      </c>
      <c r="H122" s="41">
        <f t="shared" si="12"/>
        <v>100</v>
      </c>
    </row>
    <row r="123" spans="1:8" ht="21.75" customHeight="1">
      <c r="A123" s="36" t="s">
        <v>49</v>
      </c>
      <c r="B123" s="36" t="s">
        <v>12</v>
      </c>
      <c r="C123" s="36" t="s">
        <v>101</v>
      </c>
      <c r="D123" s="36" t="s">
        <v>26</v>
      </c>
      <c r="E123" s="37" t="s">
        <v>102</v>
      </c>
      <c r="F123" s="39">
        <v>310.60000000000002</v>
      </c>
      <c r="G123" s="44">
        <v>310.60000000000002</v>
      </c>
      <c r="H123" s="41">
        <f t="shared" si="12"/>
        <v>100</v>
      </c>
    </row>
    <row r="124" spans="1:8" ht="30" customHeight="1">
      <c r="A124" s="36" t="s">
        <v>49</v>
      </c>
      <c r="B124" s="36" t="s">
        <v>12</v>
      </c>
      <c r="C124" s="36" t="s">
        <v>103</v>
      </c>
      <c r="D124" s="36"/>
      <c r="E124" s="37" t="s">
        <v>74</v>
      </c>
      <c r="F124" s="39">
        <f t="shared" ref="F124:G126" si="13">F125</f>
        <v>882</v>
      </c>
      <c r="G124" s="44">
        <f t="shared" si="13"/>
        <v>864</v>
      </c>
      <c r="H124" s="41">
        <f t="shared" si="12"/>
        <v>97.959183673469383</v>
      </c>
    </row>
    <row r="125" spans="1:8" ht="46.5" customHeight="1">
      <c r="A125" s="36" t="s">
        <v>49</v>
      </c>
      <c r="B125" s="36" t="s">
        <v>12</v>
      </c>
      <c r="C125" s="36" t="s">
        <v>104</v>
      </c>
      <c r="D125" s="36"/>
      <c r="E125" s="37" t="s">
        <v>67</v>
      </c>
      <c r="F125" s="39">
        <f t="shared" si="13"/>
        <v>882</v>
      </c>
      <c r="G125" s="44">
        <f t="shared" si="13"/>
        <v>864</v>
      </c>
      <c r="H125" s="41">
        <f t="shared" si="12"/>
        <v>97.959183673469383</v>
      </c>
    </row>
    <row r="126" spans="1:8" ht="21" customHeight="1">
      <c r="A126" s="36" t="s">
        <v>49</v>
      </c>
      <c r="B126" s="36" t="s">
        <v>12</v>
      </c>
      <c r="C126" s="36" t="s">
        <v>105</v>
      </c>
      <c r="D126" s="36"/>
      <c r="E126" s="37" t="s">
        <v>75</v>
      </c>
      <c r="F126" s="39">
        <f t="shared" si="13"/>
        <v>882</v>
      </c>
      <c r="G126" s="44">
        <f t="shared" si="13"/>
        <v>864</v>
      </c>
      <c r="H126" s="41">
        <f t="shared" si="12"/>
        <v>97.959183673469383</v>
      </c>
    </row>
    <row r="127" spans="1:8" ht="95.25" customHeight="1">
      <c r="A127" s="36" t="s">
        <v>49</v>
      </c>
      <c r="B127" s="36" t="s">
        <v>12</v>
      </c>
      <c r="C127" s="36" t="s">
        <v>105</v>
      </c>
      <c r="D127" s="36" t="s">
        <v>31</v>
      </c>
      <c r="E127" s="37" t="s">
        <v>30</v>
      </c>
      <c r="F127" s="50">
        <f>F128</f>
        <v>882</v>
      </c>
      <c r="G127" s="49">
        <f>G128</f>
        <v>864</v>
      </c>
      <c r="H127" s="42">
        <v>98</v>
      </c>
    </row>
    <row r="128" spans="1:8" ht="81.75" customHeight="1">
      <c r="A128" s="36" t="s">
        <v>49</v>
      </c>
      <c r="B128" s="36" t="s">
        <v>12</v>
      </c>
      <c r="C128" s="36" t="s">
        <v>105</v>
      </c>
      <c r="D128" s="36" t="s">
        <v>76</v>
      </c>
      <c r="E128" s="37" t="s">
        <v>106</v>
      </c>
      <c r="F128" s="50">
        <v>882</v>
      </c>
      <c r="G128" s="49">
        <v>864</v>
      </c>
      <c r="H128" s="42">
        <v>98</v>
      </c>
    </row>
    <row r="129" spans="1:9" s="11" customFormat="1" ht="25.5" customHeight="1">
      <c r="A129" s="34"/>
      <c r="B129" s="34"/>
      <c r="C129" s="34"/>
      <c r="D129" s="34"/>
      <c r="E129" s="35" t="s">
        <v>23</v>
      </c>
      <c r="F129" s="46">
        <f>F107+F10</f>
        <v>218660.4</v>
      </c>
      <c r="G129" s="47">
        <f>G107+G10</f>
        <v>174663.2</v>
      </c>
      <c r="H129" s="51">
        <f>G129/F129*100</f>
        <v>79.878752622788582</v>
      </c>
      <c r="I129" s="22"/>
    </row>
    <row r="130" spans="1:9" ht="54" customHeight="1"/>
    <row r="131" spans="1:9" s="28" customFormat="1" ht="16.5">
      <c r="A131" s="28" t="s">
        <v>58</v>
      </c>
      <c r="B131" s="29"/>
      <c r="C131" s="29"/>
      <c r="D131" s="29"/>
      <c r="E131" s="30"/>
      <c r="F131" s="31"/>
      <c r="G131" s="31"/>
      <c r="H131" s="32" t="s">
        <v>94</v>
      </c>
      <c r="I131" s="33"/>
    </row>
  </sheetData>
  <mergeCells count="1">
    <mergeCell ref="A6:H6"/>
  </mergeCells>
  <pageMargins left="1.1811023622047245" right="0.39370078740157483" top="0.78740157480314965" bottom="0.47244094488188981" header="0" footer="0"/>
  <pageSetup paperSize="9" scale="80" orientation="portrait" r:id="rId1"/>
  <headerFooter differentFirst="1">
    <oddHeader>&amp;C&amp;P</oddHeader>
    <oddFooter>&amp;L25.05.2021 №19/1&amp;RSR2s19r01p2</oddFooter>
    <firstFooter>&amp;L25.05.2021 №19/1&amp;RSR2s19r01p2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alexanderp</cp:lastModifiedBy>
  <cp:lastPrinted>2021-05-18T05:46:59Z</cp:lastPrinted>
  <dcterms:created xsi:type="dcterms:W3CDTF">2010-11-03T06:40:12Z</dcterms:created>
  <dcterms:modified xsi:type="dcterms:W3CDTF">2021-05-28T03:50:36Z</dcterms:modified>
</cp:coreProperties>
</file>