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Лист1!$B$16:$H$192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57" i="1"/>
  <c r="G113"/>
  <c r="G112" s="1"/>
  <c r="G38"/>
  <c r="G37"/>
  <c r="G36"/>
  <c r="G35" s="1"/>
  <c r="G119"/>
  <c r="G118" s="1"/>
  <c r="G41"/>
  <c r="G39"/>
  <c r="G165"/>
  <c r="G151"/>
  <c r="G110"/>
  <c r="G109"/>
  <c r="G107"/>
  <c r="G106"/>
  <c r="G104"/>
  <c r="G103"/>
  <c r="G101"/>
  <c r="G100"/>
  <c r="G98"/>
  <c r="G97"/>
  <c r="G95"/>
  <c r="G94"/>
  <c r="G116"/>
  <c r="G115"/>
  <c r="G92"/>
  <c r="G91"/>
  <c r="G89"/>
  <c r="G88"/>
  <c r="G86"/>
  <c r="G85"/>
  <c r="G75"/>
  <c r="G167"/>
  <c r="G166" s="1"/>
  <c r="G182"/>
  <c r="G125"/>
  <c r="G124"/>
  <c r="G84" s="1"/>
  <c r="G83" s="1"/>
  <c r="G53"/>
  <c r="G50"/>
  <c r="G49" s="1"/>
  <c r="G122"/>
  <c r="G121" s="1"/>
  <c r="G188"/>
  <c r="G187" s="1"/>
  <c r="G186" s="1"/>
  <c r="G185" s="1"/>
  <c r="G179"/>
  <c r="G178" s="1"/>
  <c r="G172" s="1"/>
  <c r="G171" s="1"/>
  <c r="G174"/>
  <c r="G173"/>
  <c r="G164"/>
  <c r="G163" s="1"/>
  <c r="G162" s="1"/>
  <c r="G161" s="1"/>
  <c r="G160" s="1"/>
  <c r="G159" s="1"/>
  <c r="G157"/>
  <c r="G156" s="1"/>
  <c r="G155" s="1"/>
  <c r="G154" s="1"/>
  <c r="G153" s="1"/>
  <c r="G152" s="1"/>
  <c r="G150"/>
  <c r="G149" s="1"/>
  <c r="G148" s="1"/>
  <c r="G147" s="1"/>
  <c r="G146" s="1"/>
  <c r="G145" s="1"/>
  <c r="G143"/>
  <c r="G142" s="1"/>
  <c r="G141" s="1"/>
  <c r="G139"/>
  <c r="G138"/>
  <c r="G137" s="1"/>
  <c r="G136" s="1"/>
  <c r="G135" s="1"/>
  <c r="G134" s="1"/>
  <c r="G132"/>
  <c r="G131" s="1"/>
  <c r="G130" s="1"/>
  <c r="G129" s="1"/>
  <c r="G79"/>
  <c r="G78" s="1"/>
  <c r="G77" s="1"/>
  <c r="G76" s="1"/>
  <c r="G74"/>
  <c r="G73" s="1"/>
  <c r="G71"/>
  <c r="G70" s="1"/>
  <c r="G68"/>
  <c r="G67" s="1"/>
  <c r="G65"/>
  <c r="G64" s="1"/>
  <c r="G62"/>
  <c r="G60"/>
  <c r="G59"/>
  <c r="G56"/>
  <c r="G54"/>
  <c r="G44"/>
  <c r="G43"/>
  <c r="G42" s="1"/>
  <c r="G31"/>
  <c r="G30" s="1"/>
  <c r="G29" s="1"/>
  <c r="G24"/>
  <c r="G23"/>
  <c r="G22" s="1"/>
  <c r="G21" s="1"/>
  <c r="G20" s="1"/>
  <c r="G48" l="1"/>
  <c r="G47" s="1"/>
  <c r="G46" s="1"/>
  <c r="G82"/>
  <c r="G81" s="1"/>
  <c r="G19"/>
  <c r="G18" s="1"/>
  <c r="G28"/>
  <c r="G27" s="1"/>
  <c r="G170"/>
  <c r="G169" s="1"/>
  <c r="G168" s="1"/>
  <c r="G190" s="1"/>
</calcChain>
</file>

<file path=xl/sharedStrings.xml><?xml version="1.0" encoding="utf-8"?>
<sst xmlns="http://schemas.openxmlformats.org/spreadsheetml/2006/main" count="789" uniqueCount="188">
  <si>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</si>
  <si>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</si>
  <si>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</si>
  <si>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</si>
  <si>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</si>
  <si>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</si>
  <si>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</si>
  <si>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</si>
  <si>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</si>
  <si>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</si>
  <si>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</si>
  <si>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</si>
  <si>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</si>
  <si>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</si>
  <si>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</si>
  <si>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</si>
  <si>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</si>
  <si>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</si>
  <si>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</si>
  <si>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</si>
  <si>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</si>
  <si>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</si>
  <si>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</si>
  <si>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</si>
  <si>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</si>
  <si>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</si>
  <si>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</si>
  <si>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</si>
  <si>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</si>
  <si>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</si>
  <si>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</si>
  <si>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</si>
  <si>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</si>
  <si>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</si>
  <si>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</si>
  <si>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</si>
  <si>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</si>
  <si>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</si>
  <si>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</si>
  <si>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</si>
  <si>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</si>
  <si>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</si>
  <si>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</si>
  <si>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</si>
  <si>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</si>
  <si>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</si>
  <si>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</si>
  <si>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</si>
  <si>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</si>
  <si>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</si>
  <si>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</si>
  <si>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</si>
  <si>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</si>
  <si>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</si>
  <si>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</si>
  <si>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</si>
  <si>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</si>
  <si>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</si>
  <si>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</si>
  <si>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</si>
  <si>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</si>
  <si>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</si>
  <si>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</si>
  <si>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</si>
  <si>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</si>
  <si>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</si>
  <si>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</si>
  <si>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</si>
  <si>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</si>
  <si>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</si>
  <si>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</si>
  <si>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</si>
  <si>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</si>
  <si>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</si>
  <si>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</si>
  <si>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</si>
  <si>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</si>
  <si>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</si>
  <si>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</si>
  <si>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</si>
  <si>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</si>
  <si>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</si>
  <si>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</si>
  <si>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</si>
  <si>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</si>
  <si>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</si>
  <si>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</si>
  <si>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</si>
  <si>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</si>
  <si>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</si>
  <si>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</si>
  <si>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</si>
  <si>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</si>
  <si>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</si>
  <si>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</si>
  <si>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</si>
  <si>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</si>
  <si>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</si>
  <si>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</si>
  <si>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</si>
  <si>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</si>
  <si>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</si>
  <si>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</si>
  <si>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</si>
  <si>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</si>
  <si>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</si>
  <si>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</si>
  <si>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</si>
  <si>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</si>
  <si>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</si>
  <si>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</si>
  <si>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</si>
  <si>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</si>
  <si>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</si>
  <si>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</si>
  <si>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</si>
  <si>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</si>
  <si>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</si>
  <si>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</si>
  <si>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</si>
  <si>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</si>
  <si>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</si>
  <si>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</si>
  <si>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</si>
  <si>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</si>
  <si>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</si>
  <si>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</si>
  <si>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</si>
  <si>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</si>
  <si>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</si>
  <si>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</si>
  <si>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</si>
  <si>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</si>
  <si>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</si>
  <si>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</si>
  <si>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</si>
  <si>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</si>
  <si>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</si>
  <si>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</si>
  <si>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</si>
  <si>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</si>
  <si>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</si>
  <si>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</si>
  <si>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Приложение  6</t>
  </si>
  <si>
    <t>(новая редакция)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</si>
  <si>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</si>
  <si>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</si>
  <si>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</si>
  <si>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</si>
  <si>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</si>
  <si>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</si>
  <si>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</si>
  <si>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</si>
  <si>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</si>
  <si>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</t>
  </si>
  <si>
    <t>Закупка товаров, работ и услуг в сфере информационно-коммуникационных технологий</t>
  </si>
  <si>
    <t>Мероприятия по реализации молодежной политики</t>
  </si>
  <si>
    <t>Иные выплаты государственных (муниципальных) органов привлекаемым лицам</t>
  </si>
  <si>
    <t>с внутригородским делением на 2023 год</t>
  </si>
  <si>
    <t>от 20.12.2022 № 35/2</t>
  </si>
  <si>
    <t>01 0 03 S9607</t>
  </si>
  <si>
    <t>Реализация инициативных проектов Администрации Советского района</t>
  </si>
  <si>
    <t>01 0 03 72015</t>
  </si>
  <si>
    <t>01 0 03 72025</t>
  </si>
  <si>
    <t>Советский внутригородской район (ремонт и содержание фонтана)</t>
  </si>
  <si>
    <t>01 0 03 72035</t>
  </si>
  <si>
    <t>Советский внутригородской район (содержание зеленых насаждений на территории района)</t>
  </si>
  <si>
    <t>01 0 03 72045</t>
  </si>
  <si>
    <t>01 0 03 72135</t>
  </si>
  <si>
    <t>Советский внутригородской район (содержание  скверов)</t>
  </si>
  <si>
    <t>Советский район (реализация концепции зимнего праздничного оформления города Челябинска на территории района)</t>
  </si>
  <si>
    <t>01 0 03 72055</t>
  </si>
  <si>
    <t>Советский внутригородской район (содержание  скверов за счет средств бюджета города)</t>
  </si>
  <si>
    <t>Приложение  8</t>
  </si>
  <si>
    <t>Советский внутригородской район (зимняя уборка улично-дорожной сети)</t>
  </si>
  <si>
    <t>Советский внутригородской район (содержание скверов)</t>
  </si>
  <si>
    <t>01 0 03 72065</t>
  </si>
  <si>
    <t>01 0 03 72075</t>
  </si>
  <si>
    <t>Советский внутригородской район (выполнение актуальных видов работ в районе)</t>
  </si>
  <si>
    <t>01 0 03 72085</t>
  </si>
  <si>
    <t>Советский внутригородской район (грейдирование, прочистка ливневого дренажа улиц частного сектора)</t>
  </si>
  <si>
    <t>01 0 03 72095</t>
  </si>
  <si>
    <t>Советский внутригородской район (снос деревьев)</t>
  </si>
  <si>
    <t>01 0 03 72205</t>
  </si>
  <si>
    <t xml:space="preserve">Реализация Концепции праздничного зимнего оформления города Челябинска (Советский внутригородской район) </t>
  </si>
  <si>
    <t>01 0 03 72105</t>
  </si>
  <si>
    <t>Советский внутригородской район (дополнительное благоустройство сквера им. Д.В. Колющенко (г. Челябинск, ул. Доватора, 15) с установкой памп-трека)</t>
  </si>
  <si>
    <r>
      <t xml:space="preserve">от </t>
    </r>
    <r>
      <rPr>
        <b/>
        <i/>
        <u/>
        <sz val="12"/>
        <rFont val="Times New Roman"/>
        <family val="1"/>
        <charset val="204"/>
      </rPr>
      <t>19.12.2023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45/3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</si>
</sst>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49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164" fontId="8" fillId="0" borderId="3" xfId="0" applyNumberFormat="1" applyFont="1" applyFill="1" applyBorder="1"/>
    <xf numFmtId="0" fontId="8" fillId="0" borderId="0" xfId="0" applyFont="1" applyAlignment="1">
      <alignment wrapText="1"/>
    </xf>
    <xf numFmtId="49" fontId="8" fillId="0" borderId="3" xfId="0" applyNumberFormat="1" applyFont="1" applyFill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8" fillId="0" borderId="5" xfId="0" applyNumberFormat="1" applyFont="1" applyBorder="1" applyAlignment="1">
      <alignment horizontal="justify" wrapText="1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41"/>
  <sheetViews>
    <sheetView tabSelected="1" view="pageLayout" topLeftCell="B40" zoomScaleNormal="100" workbookViewId="0">
      <selection activeCell="G1" sqref="G1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173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187</v>
      </c>
    </row>
    <row r="6" spans="2:8">
      <c r="B6" s="5"/>
      <c r="C6" s="5"/>
      <c r="D6" s="5"/>
      <c r="E6" s="5"/>
      <c r="F6" s="11"/>
      <c r="G6" s="10" t="s">
        <v>143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159</v>
      </c>
      <c r="H9" s="12"/>
    </row>
    <row r="10" spans="2:8" ht="16.5" customHeight="1">
      <c r="B10" s="5"/>
      <c r="C10" s="5"/>
      <c r="D10" s="5"/>
      <c r="E10" s="5"/>
      <c r="F10" s="43" t="s">
        <v>144</v>
      </c>
      <c r="G10" s="44"/>
      <c r="H10" s="12"/>
    </row>
    <row r="11" spans="2:8" ht="17.2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40" t="s">
        <v>126</v>
      </c>
      <c r="C12" s="40"/>
      <c r="D12" s="40"/>
      <c r="E12" s="40"/>
      <c r="F12" s="40"/>
      <c r="G12" s="40"/>
    </row>
    <row r="13" spans="2:8" s="6" customFormat="1" ht="18" customHeight="1">
      <c r="B13" s="40" t="s">
        <v>125</v>
      </c>
      <c r="C13" s="40"/>
      <c r="D13" s="40"/>
      <c r="E13" s="40"/>
      <c r="F13" s="40"/>
      <c r="G13" s="40"/>
    </row>
    <row r="14" spans="2:8" s="6" customFormat="1" ht="18" customHeight="1">
      <c r="B14" s="40" t="s">
        <v>158</v>
      </c>
      <c r="C14" s="40"/>
      <c r="D14" s="40"/>
      <c r="E14" s="40"/>
      <c r="F14" s="40"/>
      <c r="G14" s="40"/>
    </row>
    <row r="15" spans="2:8" s="6" customFormat="1" ht="17.25" customHeight="1">
      <c r="B15" s="42"/>
      <c r="C15" s="42"/>
      <c r="D15" s="42"/>
      <c r="E15" s="42"/>
      <c r="F15" s="42"/>
      <c r="G15" s="42"/>
    </row>
    <row r="16" spans="2:8" s="7" customFormat="1" ht="107.45" customHeight="1">
      <c r="B16" s="18" t="s">
        <v>2</v>
      </c>
      <c r="C16" s="18" t="s">
        <v>123</v>
      </c>
      <c r="D16" s="19" t="s">
        <v>3</v>
      </c>
      <c r="E16" s="18" t="s">
        <v>4</v>
      </c>
      <c r="F16" s="20" t="s">
        <v>5</v>
      </c>
      <c r="G16" s="21" t="s">
        <v>6</v>
      </c>
    </row>
    <row r="17" spans="2:7" s="14" customFormat="1" ht="14.25">
      <c r="B17" s="22" t="s">
        <v>7</v>
      </c>
      <c r="C17" s="22" t="s">
        <v>8</v>
      </c>
      <c r="D17" s="22" t="s">
        <v>9</v>
      </c>
      <c r="E17" s="22" t="s">
        <v>10</v>
      </c>
      <c r="F17" s="22" t="s">
        <v>11</v>
      </c>
      <c r="G17" s="22" t="s">
        <v>12</v>
      </c>
    </row>
    <row r="18" spans="2:7" s="15" customFormat="1" ht="30.75" customHeight="1">
      <c r="B18" s="23" t="s">
        <v>35</v>
      </c>
      <c r="C18" s="23"/>
      <c r="D18" s="23"/>
      <c r="E18" s="23"/>
      <c r="F18" s="24" t="s">
        <v>36</v>
      </c>
      <c r="G18" s="25">
        <f>G19+G81+G134+G145+G152+G159</f>
        <v>281888</v>
      </c>
    </row>
    <row r="19" spans="2:7" s="15" customFormat="1" ht="18" customHeight="1">
      <c r="B19" s="23" t="s">
        <v>35</v>
      </c>
      <c r="C19" s="23" t="s">
        <v>15</v>
      </c>
      <c r="D19" s="23"/>
      <c r="E19" s="23"/>
      <c r="F19" s="24" t="s">
        <v>16</v>
      </c>
      <c r="G19" s="25">
        <f>G20+G27+G46</f>
        <v>61108.900000000009</v>
      </c>
    </row>
    <row r="20" spans="2:7" s="15" customFormat="1" ht="45">
      <c r="B20" s="23" t="s">
        <v>35</v>
      </c>
      <c r="C20" s="23" t="s">
        <v>37</v>
      </c>
      <c r="D20" s="23"/>
      <c r="E20" s="23"/>
      <c r="F20" s="24" t="s">
        <v>38</v>
      </c>
      <c r="G20" s="25">
        <f>G21</f>
        <v>4069.3</v>
      </c>
    </row>
    <row r="21" spans="2:7" s="15" customFormat="1" ht="45">
      <c r="B21" s="23" t="s">
        <v>35</v>
      </c>
      <c r="C21" s="23" t="s">
        <v>37</v>
      </c>
      <c r="D21" s="23" t="s">
        <v>110</v>
      </c>
      <c r="E21" s="23"/>
      <c r="F21" s="24" t="s">
        <v>136</v>
      </c>
      <c r="G21" s="25">
        <f>G22</f>
        <v>4069.3</v>
      </c>
    </row>
    <row r="22" spans="2:7" s="15" customFormat="1" ht="45">
      <c r="B22" s="23" t="s">
        <v>35</v>
      </c>
      <c r="C22" s="23" t="s">
        <v>37</v>
      </c>
      <c r="D22" s="23" t="s">
        <v>111</v>
      </c>
      <c r="E22" s="23"/>
      <c r="F22" s="24" t="s">
        <v>19</v>
      </c>
      <c r="G22" s="25">
        <f>G23</f>
        <v>4069.3</v>
      </c>
    </row>
    <row r="23" spans="2:7" s="15" customFormat="1" ht="16.5" customHeight="1">
      <c r="B23" s="23" t="s">
        <v>35</v>
      </c>
      <c r="C23" s="23" t="s">
        <v>37</v>
      </c>
      <c r="D23" s="23" t="s">
        <v>97</v>
      </c>
      <c r="E23" s="23"/>
      <c r="F23" s="24" t="s">
        <v>39</v>
      </c>
      <c r="G23" s="25">
        <f>G24</f>
        <v>4069.3</v>
      </c>
    </row>
    <row r="24" spans="2:7" s="15" customFormat="1" ht="75" customHeight="1">
      <c r="B24" s="23" t="s">
        <v>35</v>
      </c>
      <c r="C24" s="23" t="s">
        <v>37</v>
      </c>
      <c r="D24" s="23" t="s">
        <v>97</v>
      </c>
      <c r="E24" s="23" t="s">
        <v>21</v>
      </c>
      <c r="F24" s="24" t="s">
        <v>22</v>
      </c>
      <c r="G24" s="25">
        <f>SUM(G25:G26)</f>
        <v>4069.3</v>
      </c>
    </row>
    <row r="25" spans="2:7" s="15" customFormat="1" ht="30">
      <c r="B25" s="23" t="s">
        <v>35</v>
      </c>
      <c r="C25" s="23" t="s">
        <v>37</v>
      </c>
      <c r="D25" s="23" t="s">
        <v>97</v>
      </c>
      <c r="E25" s="23" t="s">
        <v>23</v>
      </c>
      <c r="F25" s="24" t="s">
        <v>24</v>
      </c>
      <c r="G25" s="25">
        <v>3282.1</v>
      </c>
    </row>
    <row r="26" spans="2:7" s="15" customFormat="1" ht="60">
      <c r="B26" s="26" t="s">
        <v>35</v>
      </c>
      <c r="C26" s="26" t="s">
        <v>37</v>
      </c>
      <c r="D26" s="26" t="s">
        <v>97</v>
      </c>
      <c r="E26" s="26" t="s">
        <v>26</v>
      </c>
      <c r="F26" s="27" t="s">
        <v>90</v>
      </c>
      <c r="G26" s="28">
        <v>787.2</v>
      </c>
    </row>
    <row r="27" spans="2:7" s="15" customFormat="1" ht="60">
      <c r="B27" s="23" t="s">
        <v>35</v>
      </c>
      <c r="C27" s="23" t="s">
        <v>40</v>
      </c>
      <c r="D27" s="23"/>
      <c r="E27" s="23"/>
      <c r="F27" s="24" t="s">
        <v>41</v>
      </c>
      <c r="G27" s="25">
        <f>G28</f>
        <v>55591.8</v>
      </c>
    </row>
    <row r="28" spans="2:7" s="15" customFormat="1" ht="47.25" customHeight="1">
      <c r="B28" s="23" t="s">
        <v>35</v>
      </c>
      <c r="C28" s="23" t="s">
        <v>40</v>
      </c>
      <c r="D28" s="23" t="s">
        <v>110</v>
      </c>
      <c r="E28" s="23"/>
      <c r="F28" s="24" t="s">
        <v>136</v>
      </c>
      <c r="G28" s="25">
        <f>G29+G42</f>
        <v>55591.8</v>
      </c>
    </row>
    <row r="29" spans="2:7" s="15" customFormat="1" ht="45">
      <c r="B29" s="23" t="s">
        <v>35</v>
      </c>
      <c r="C29" s="23" t="s">
        <v>40</v>
      </c>
      <c r="D29" s="23" t="s">
        <v>111</v>
      </c>
      <c r="E29" s="23"/>
      <c r="F29" s="24" t="s">
        <v>19</v>
      </c>
      <c r="G29" s="25">
        <f>G30</f>
        <v>55381.8</v>
      </c>
    </row>
    <row r="30" spans="2:7" s="15" customFormat="1" ht="18.75" customHeight="1">
      <c r="B30" s="23" t="s">
        <v>35</v>
      </c>
      <c r="C30" s="23" t="s">
        <v>40</v>
      </c>
      <c r="D30" s="23" t="s">
        <v>95</v>
      </c>
      <c r="E30" s="23"/>
      <c r="F30" s="24" t="s">
        <v>28</v>
      </c>
      <c r="G30" s="25">
        <f>G31+G35+G39</f>
        <v>55381.8</v>
      </c>
    </row>
    <row r="31" spans="2:7" s="15" customFormat="1" ht="78.75" customHeight="1">
      <c r="B31" s="23" t="s">
        <v>35</v>
      </c>
      <c r="C31" s="23" t="s">
        <v>40</v>
      </c>
      <c r="D31" s="23" t="s">
        <v>95</v>
      </c>
      <c r="E31" s="23" t="s">
        <v>21</v>
      </c>
      <c r="F31" s="24" t="s">
        <v>22</v>
      </c>
      <c r="G31" s="25">
        <f>SUM(G32:G34)</f>
        <v>47241.5</v>
      </c>
    </row>
    <row r="32" spans="2:7" s="15" customFormat="1" ht="30">
      <c r="B32" s="23" t="s">
        <v>35</v>
      </c>
      <c r="C32" s="23" t="s">
        <v>40</v>
      </c>
      <c r="D32" s="23" t="s">
        <v>95</v>
      </c>
      <c r="E32" s="23" t="s">
        <v>23</v>
      </c>
      <c r="F32" s="24" t="s">
        <v>24</v>
      </c>
      <c r="G32" s="35">
        <v>36257.699999999997</v>
      </c>
    </row>
    <row r="33" spans="2:7" s="15" customFormat="1" ht="45">
      <c r="B33" s="23" t="s">
        <v>35</v>
      </c>
      <c r="C33" s="23" t="s">
        <v>40</v>
      </c>
      <c r="D33" s="23" t="s">
        <v>95</v>
      </c>
      <c r="E33" s="23" t="s">
        <v>25</v>
      </c>
      <c r="F33" s="24" t="s">
        <v>124</v>
      </c>
      <c r="G33" s="25">
        <v>150</v>
      </c>
    </row>
    <row r="34" spans="2:7" s="15" customFormat="1" ht="60">
      <c r="B34" s="23" t="s">
        <v>35</v>
      </c>
      <c r="C34" s="23" t="s">
        <v>40</v>
      </c>
      <c r="D34" s="23" t="s">
        <v>95</v>
      </c>
      <c r="E34" s="23" t="s">
        <v>26</v>
      </c>
      <c r="F34" s="24" t="s">
        <v>27</v>
      </c>
      <c r="G34" s="35">
        <v>10833.8</v>
      </c>
    </row>
    <row r="35" spans="2:7" s="15" customFormat="1" ht="31.5" customHeight="1">
      <c r="B35" s="23" t="s">
        <v>35</v>
      </c>
      <c r="C35" s="23" t="s">
        <v>40</v>
      </c>
      <c r="D35" s="23" t="s">
        <v>95</v>
      </c>
      <c r="E35" s="23" t="s">
        <v>29</v>
      </c>
      <c r="F35" s="24" t="s">
        <v>53</v>
      </c>
      <c r="G35" s="25">
        <f>G36+G37+G38</f>
        <v>8105.9</v>
      </c>
    </row>
    <row r="36" spans="2:7" s="15" customFormat="1" ht="30">
      <c r="B36" s="23" t="s">
        <v>35</v>
      </c>
      <c r="C36" s="23" t="s">
        <v>40</v>
      </c>
      <c r="D36" s="23" t="s">
        <v>95</v>
      </c>
      <c r="E36" s="23" t="s">
        <v>30</v>
      </c>
      <c r="F36" s="24" t="s">
        <v>155</v>
      </c>
      <c r="G36" s="25">
        <f>1500+143-46+200</f>
        <v>1797</v>
      </c>
    </row>
    <row r="37" spans="2:7" s="15" customFormat="1" ht="16.5" customHeight="1">
      <c r="B37" s="23" t="s">
        <v>35</v>
      </c>
      <c r="C37" s="23" t="s">
        <v>40</v>
      </c>
      <c r="D37" s="23" t="s">
        <v>95</v>
      </c>
      <c r="E37" s="23" t="s">
        <v>31</v>
      </c>
      <c r="F37" s="24" t="s">
        <v>91</v>
      </c>
      <c r="G37" s="25">
        <f>3500+112.5-20+366.8-4.4-200</f>
        <v>3754.9</v>
      </c>
    </row>
    <row r="38" spans="2:7" s="15" customFormat="1" ht="18" customHeight="1">
      <c r="B38" s="23" t="s">
        <v>35</v>
      </c>
      <c r="C38" s="23" t="s">
        <v>40</v>
      </c>
      <c r="D38" s="23" t="s">
        <v>95</v>
      </c>
      <c r="E38" s="23" t="s">
        <v>141</v>
      </c>
      <c r="F38" s="24" t="s">
        <v>142</v>
      </c>
      <c r="G38" s="25">
        <f>1800+812-7.3-0.7-50</f>
        <v>2554</v>
      </c>
    </row>
    <row r="39" spans="2:7" s="15" customFormat="1" ht="16.5" customHeight="1">
      <c r="B39" s="23" t="s">
        <v>35</v>
      </c>
      <c r="C39" s="23" t="s">
        <v>40</v>
      </c>
      <c r="D39" s="23" t="s">
        <v>95</v>
      </c>
      <c r="E39" s="23" t="s">
        <v>42</v>
      </c>
      <c r="F39" s="24" t="s">
        <v>43</v>
      </c>
      <c r="G39" s="25">
        <f>G40+G41</f>
        <v>34.4</v>
      </c>
    </row>
    <row r="40" spans="2:7" s="15" customFormat="1" ht="18" customHeight="1">
      <c r="B40" s="23" t="s">
        <v>35</v>
      </c>
      <c r="C40" s="23" t="s">
        <v>40</v>
      </c>
      <c r="D40" s="23" t="s">
        <v>95</v>
      </c>
      <c r="E40" s="23" t="s">
        <v>44</v>
      </c>
      <c r="F40" s="24" t="s">
        <v>45</v>
      </c>
      <c r="G40" s="25">
        <v>21</v>
      </c>
    </row>
    <row r="41" spans="2:7" s="15" customFormat="1" ht="17.25" customHeight="1">
      <c r="B41" s="23" t="s">
        <v>35</v>
      </c>
      <c r="C41" s="23" t="s">
        <v>40</v>
      </c>
      <c r="D41" s="23" t="s">
        <v>98</v>
      </c>
      <c r="E41" s="23" t="s">
        <v>46</v>
      </c>
      <c r="F41" s="24" t="s">
        <v>47</v>
      </c>
      <c r="G41" s="25">
        <f>1+7.3+5.1</f>
        <v>13.4</v>
      </c>
    </row>
    <row r="42" spans="2:7" s="15" customFormat="1" ht="17.25" customHeight="1">
      <c r="B42" s="23" t="s">
        <v>35</v>
      </c>
      <c r="C42" s="23" t="s">
        <v>40</v>
      </c>
      <c r="D42" s="23" t="s">
        <v>115</v>
      </c>
      <c r="E42" s="23"/>
      <c r="F42" s="24" t="s">
        <v>48</v>
      </c>
      <c r="G42" s="25">
        <f>G43</f>
        <v>210</v>
      </c>
    </row>
    <row r="43" spans="2:7" s="15" customFormat="1" ht="17.25" customHeight="1">
      <c r="B43" s="23" t="s">
        <v>35</v>
      </c>
      <c r="C43" s="23" t="s">
        <v>40</v>
      </c>
      <c r="D43" s="23" t="s">
        <v>99</v>
      </c>
      <c r="E43" s="23"/>
      <c r="F43" s="24" t="s">
        <v>28</v>
      </c>
      <c r="G43" s="25">
        <f>G44</f>
        <v>210</v>
      </c>
    </row>
    <row r="44" spans="2:7" s="15" customFormat="1" ht="30" customHeight="1">
      <c r="B44" s="23" t="s">
        <v>35</v>
      </c>
      <c r="C44" s="23" t="s">
        <v>40</v>
      </c>
      <c r="D44" s="23" t="s">
        <v>99</v>
      </c>
      <c r="E44" s="23" t="s">
        <v>29</v>
      </c>
      <c r="F44" s="24" t="s">
        <v>53</v>
      </c>
      <c r="G44" s="25">
        <f>G45</f>
        <v>210</v>
      </c>
    </row>
    <row r="45" spans="2:7" s="15" customFormat="1" ht="15">
      <c r="B45" s="23" t="s">
        <v>35</v>
      </c>
      <c r="C45" s="23" t="s">
        <v>40</v>
      </c>
      <c r="D45" s="23" t="s">
        <v>99</v>
      </c>
      <c r="E45" s="23" t="s">
        <v>31</v>
      </c>
      <c r="F45" s="24" t="s">
        <v>92</v>
      </c>
      <c r="G45" s="25">
        <v>210</v>
      </c>
    </row>
    <row r="46" spans="2:7" s="15" customFormat="1" ht="15">
      <c r="B46" s="23" t="s">
        <v>35</v>
      </c>
      <c r="C46" s="23" t="s">
        <v>49</v>
      </c>
      <c r="D46" s="23"/>
      <c r="E46" s="23"/>
      <c r="F46" s="24" t="s">
        <v>50</v>
      </c>
      <c r="G46" s="25">
        <f>G47+G76</f>
        <v>1447.8</v>
      </c>
    </row>
    <row r="47" spans="2:7" s="15" customFormat="1" ht="45">
      <c r="B47" s="23" t="s">
        <v>35</v>
      </c>
      <c r="C47" s="23" t="s">
        <v>49</v>
      </c>
      <c r="D47" s="23" t="s">
        <v>110</v>
      </c>
      <c r="E47" s="23"/>
      <c r="F47" s="24" t="s">
        <v>136</v>
      </c>
      <c r="G47" s="25">
        <f>G48</f>
        <v>1234.8</v>
      </c>
    </row>
    <row r="48" spans="2:7" s="15" customFormat="1" ht="30">
      <c r="B48" s="23" t="s">
        <v>35</v>
      </c>
      <c r="C48" s="23" t="s">
        <v>49</v>
      </c>
      <c r="D48" s="23" t="s">
        <v>114</v>
      </c>
      <c r="E48" s="23"/>
      <c r="F48" s="24" t="s">
        <v>51</v>
      </c>
      <c r="G48" s="25">
        <f>G49+G56+G59+G73+G64+G67+G70</f>
        <v>1234.8</v>
      </c>
    </row>
    <row r="49" spans="2:7" s="15" customFormat="1" ht="45.75" customHeight="1">
      <c r="B49" s="26" t="s">
        <v>35</v>
      </c>
      <c r="C49" s="26" t="s">
        <v>49</v>
      </c>
      <c r="D49" s="26" t="s">
        <v>129</v>
      </c>
      <c r="E49" s="26"/>
      <c r="F49" s="27" t="s">
        <v>133</v>
      </c>
      <c r="G49" s="28">
        <f>G50+G54</f>
        <v>669.3</v>
      </c>
    </row>
    <row r="50" spans="2:7" s="15" customFormat="1" ht="30" customHeight="1">
      <c r="B50" s="26" t="s">
        <v>35</v>
      </c>
      <c r="C50" s="26" t="s">
        <v>49</v>
      </c>
      <c r="D50" s="26" t="s">
        <v>129</v>
      </c>
      <c r="E50" s="26" t="s">
        <v>29</v>
      </c>
      <c r="F50" s="27" t="s">
        <v>53</v>
      </c>
      <c r="G50" s="28">
        <f>G52+G53+G51</f>
        <v>59.300000000000004</v>
      </c>
    </row>
    <row r="51" spans="2:7" s="15" customFormat="1" ht="30.75" customHeight="1">
      <c r="B51" s="26" t="s">
        <v>35</v>
      </c>
      <c r="C51" s="26" t="s">
        <v>49</v>
      </c>
      <c r="D51" s="26" t="s">
        <v>129</v>
      </c>
      <c r="E51" s="26" t="s">
        <v>30</v>
      </c>
      <c r="F51" s="24" t="s">
        <v>155</v>
      </c>
      <c r="G51" s="28">
        <v>6.1</v>
      </c>
    </row>
    <row r="52" spans="2:7" s="15" customFormat="1" ht="19.5" customHeight="1">
      <c r="B52" s="26" t="s">
        <v>35</v>
      </c>
      <c r="C52" s="26" t="s">
        <v>49</v>
      </c>
      <c r="D52" s="26" t="s">
        <v>129</v>
      </c>
      <c r="E52" s="26" t="s">
        <v>31</v>
      </c>
      <c r="F52" s="24" t="s">
        <v>92</v>
      </c>
      <c r="G52" s="28">
        <v>15</v>
      </c>
    </row>
    <row r="53" spans="2:7" s="15" customFormat="1" ht="15">
      <c r="B53" s="26" t="s">
        <v>35</v>
      </c>
      <c r="C53" s="26" t="s">
        <v>49</v>
      </c>
      <c r="D53" s="26" t="s">
        <v>129</v>
      </c>
      <c r="E53" s="26" t="s">
        <v>141</v>
      </c>
      <c r="F53" s="27" t="s">
        <v>142</v>
      </c>
      <c r="G53" s="28">
        <f>20+18.2</f>
        <v>38.200000000000003</v>
      </c>
    </row>
    <row r="54" spans="2:7" s="15" customFormat="1" ht="30">
      <c r="B54" s="26" t="s">
        <v>35</v>
      </c>
      <c r="C54" s="26" t="s">
        <v>49</v>
      </c>
      <c r="D54" s="26" t="s">
        <v>129</v>
      </c>
      <c r="E54" s="26" t="s">
        <v>54</v>
      </c>
      <c r="F54" s="27" t="s">
        <v>55</v>
      </c>
      <c r="G54" s="28">
        <f>G55</f>
        <v>610</v>
      </c>
    </row>
    <row r="55" spans="2:7" s="15" customFormat="1" ht="15">
      <c r="B55" s="26" t="s">
        <v>35</v>
      </c>
      <c r="C55" s="26" t="s">
        <v>49</v>
      </c>
      <c r="D55" s="26" t="s">
        <v>129</v>
      </c>
      <c r="E55" s="26" t="s">
        <v>127</v>
      </c>
      <c r="F55" s="27" t="s">
        <v>128</v>
      </c>
      <c r="G55" s="28">
        <v>610</v>
      </c>
    </row>
    <row r="56" spans="2:7" s="15" customFormat="1" ht="30">
      <c r="B56" s="26" t="s">
        <v>35</v>
      </c>
      <c r="C56" s="26" t="s">
        <v>49</v>
      </c>
      <c r="D56" s="26" t="s">
        <v>132</v>
      </c>
      <c r="E56" s="26"/>
      <c r="F56" s="27" t="s">
        <v>134</v>
      </c>
      <c r="G56" s="28">
        <f>G57</f>
        <v>24.3</v>
      </c>
    </row>
    <row r="57" spans="2:7" s="15" customFormat="1" ht="28.5" customHeight="1">
      <c r="B57" s="26" t="s">
        <v>35</v>
      </c>
      <c r="C57" s="26" t="s">
        <v>49</v>
      </c>
      <c r="D57" s="26" t="s">
        <v>132</v>
      </c>
      <c r="E57" s="26" t="s">
        <v>29</v>
      </c>
      <c r="F57" s="27" t="s">
        <v>53</v>
      </c>
      <c r="G57" s="28">
        <f>G58</f>
        <v>24.3</v>
      </c>
    </row>
    <row r="58" spans="2:7" s="15" customFormat="1" ht="18.75" customHeight="1">
      <c r="B58" s="26" t="s">
        <v>35</v>
      </c>
      <c r="C58" s="26" t="s">
        <v>49</v>
      </c>
      <c r="D58" s="26" t="s">
        <v>132</v>
      </c>
      <c r="E58" s="26" t="s">
        <v>31</v>
      </c>
      <c r="F58" s="27" t="s">
        <v>92</v>
      </c>
      <c r="G58" s="28">
        <v>24.3</v>
      </c>
    </row>
    <row r="59" spans="2:7" s="15" customFormat="1" ht="30">
      <c r="B59" s="26" t="s">
        <v>35</v>
      </c>
      <c r="C59" s="26" t="s">
        <v>49</v>
      </c>
      <c r="D59" s="26" t="s">
        <v>130</v>
      </c>
      <c r="E59" s="26"/>
      <c r="F59" s="27" t="s">
        <v>131</v>
      </c>
      <c r="G59" s="28">
        <f>G60+G62</f>
        <v>95.5</v>
      </c>
    </row>
    <row r="60" spans="2:7" s="15" customFormat="1" ht="29.25" customHeight="1">
      <c r="B60" s="26" t="s">
        <v>35</v>
      </c>
      <c r="C60" s="26" t="s">
        <v>49</v>
      </c>
      <c r="D60" s="26" t="s">
        <v>130</v>
      </c>
      <c r="E60" s="26" t="s">
        <v>29</v>
      </c>
      <c r="F60" s="27" t="s">
        <v>53</v>
      </c>
      <c r="G60" s="28">
        <f>G61</f>
        <v>3.5</v>
      </c>
    </row>
    <row r="61" spans="2:7" s="15" customFormat="1" ht="18.75" customHeight="1">
      <c r="B61" s="26" t="s">
        <v>35</v>
      </c>
      <c r="C61" s="26" t="s">
        <v>49</v>
      </c>
      <c r="D61" s="26" t="s">
        <v>130</v>
      </c>
      <c r="E61" s="26" t="s">
        <v>31</v>
      </c>
      <c r="F61" s="27" t="s">
        <v>92</v>
      </c>
      <c r="G61" s="28">
        <v>3.5</v>
      </c>
    </row>
    <row r="62" spans="2:7" s="15" customFormat="1" ht="30">
      <c r="B62" s="26" t="s">
        <v>35</v>
      </c>
      <c r="C62" s="26" t="s">
        <v>49</v>
      </c>
      <c r="D62" s="26" t="s">
        <v>130</v>
      </c>
      <c r="E62" s="26" t="s">
        <v>54</v>
      </c>
      <c r="F62" s="27" t="s">
        <v>55</v>
      </c>
      <c r="G62" s="28">
        <f>G63</f>
        <v>92</v>
      </c>
    </row>
    <row r="63" spans="2:7" s="15" customFormat="1" ht="15">
      <c r="B63" s="26" t="s">
        <v>35</v>
      </c>
      <c r="C63" s="26" t="s">
        <v>49</v>
      </c>
      <c r="D63" s="26" t="s">
        <v>130</v>
      </c>
      <c r="E63" s="26" t="s">
        <v>127</v>
      </c>
      <c r="F63" s="27" t="s">
        <v>128</v>
      </c>
      <c r="G63" s="28">
        <v>92</v>
      </c>
    </row>
    <row r="64" spans="2:7" s="15" customFormat="1" ht="30">
      <c r="B64" s="26" t="s">
        <v>35</v>
      </c>
      <c r="C64" s="26" t="s">
        <v>49</v>
      </c>
      <c r="D64" s="26" t="s">
        <v>145</v>
      </c>
      <c r="E64" s="26"/>
      <c r="F64" s="27" t="s">
        <v>146</v>
      </c>
      <c r="G64" s="28">
        <f>G65</f>
        <v>5</v>
      </c>
    </row>
    <row r="65" spans="2:7" s="15" customFormat="1" ht="30" customHeight="1">
      <c r="B65" s="26" t="s">
        <v>35</v>
      </c>
      <c r="C65" s="26" t="s">
        <v>49</v>
      </c>
      <c r="D65" s="26" t="s">
        <v>145</v>
      </c>
      <c r="E65" s="26" t="s">
        <v>29</v>
      </c>
      <c r="F65" s="27" t="s">
        <v>53</v>
      </c>
      <c r="G65" s="28">
        <f>G66</f>
        <v>5</v>
      </c>
    </row>
    <row r="66" spans="2:7" s="15" customFormat="1" ht="21.75" customHeight="1">
      <c r="B66" s="26" t="s">
        <v>35</v>
      </c>
      <c r="C66" s="26" t="s">
        <v>49</v>
      </c>
      <c r="D66" s="26" t="s">
        <v>145</v>
      </c>
      <c r="E66" s="26" t="s">
        <v>31</v>
      </c>
      <c r="F66" s="27" t="s">
        <v>92</v>
      </c>
      <c r="G66" s="28">
        <v>5</v>
      </c>
    </row>
    <row r="67" spans="2:7" s="15" customFormat="1" ht="30">
      <c r="B67" s="26" t="s">
        <v>35</v>
      </c>
      <c r="C67" s="26" t="s">
        <v>49</v>
      </c>
      <c r="D67" s="26" t="s">
        <v>147</v>
      </c>
      <c r="E67" s="26"/>
      <c r="F67" s="27" t="s">
        <v>148</v>
      </c>
      <c r="G67" s="28">
        <f>G68</f>
        <v>5</v>
      </c>
    </row>
    <row r="68" spans="2:7" s="15" customFormat="1" ht="28.5" customHeight="1">
      <c r="B68" s="26" t="s">
        <v>35</v>
      </c>
      <c r="C68" s="26" t="s">
        <v>49</v>
      </c>
      <c r="D68" s="26" t="s">
        <v>147</v>
      </c>
      <c r="E68" s="26" t="s">
        <v>29</v>
      </c>
      <c r="F68" s="27" t="s">
        <v>53</v>
      </c>
      <c r="G68" s="28">
        <f>G69</f>
        <v>5</v>
      </c>
    </row>
    <row r="69" spans="2:7" s="15" customFormat="1" ht="18" customHeight="1">
      <c r="B69" s="26" t="s">
        <v>35</v>
      </c>
      <c r="C69" s="26" t="s">
        <v>49</v>
      </c>
      <c r="D69" s="26" t="s">
        <v>147</v>
      </c>
      <c r="E69" s="26" t="s">
        <v>31</v>
      </c>
      <c r="F69" s="27" t="s">
        <v>92</v>
      </c>
      <c r="G69" s="28">
        <v>5</v>
      </c>
    </row>
    <row r="70" spans="2:7" s="15" customFormat="1" ht="30">
      <c r="B70" s="26" t="s">
        <v>35</v>
      </c>
      <c r="C70" s="26" t="s">
        <v>49</v>
      </c>
      <c r="D70" s="26" t="s">
        <v>149</v>
      </c>
      <c r="E70" s="26"/>
      <c r="F70" s="27" t="s">
        <v>150</v>
      </c>
      <c r="G70" s="28">
        <f>G71</f>
        <v>115.7</v>
      </c>
    </row>
    <row r="71" spans="2:7" s="15" customFormat="1" ht="31.5" customHeight="1">
      <c r="B71" s="26" t="s">
        <v>35</v>
      </c>
      <c r="C71" s="26" t="s">
        <v>49</v>
      </c>
      <c r="D71" s="26" t="s">
        <v>149</v>
      </c>
      <c r="E71" s="26" t="s">
        <v>29</v>
      </c>
      <c r="F71" s="27" t="s">
        <v>53</v>
      </c>
      <c r="G71" s="28">
        <f>G72</f>
        <v>115.7</v>
      </c>
    </row>
    <row r="72" spans="2:7" s="15" customFormat="1" ht="17.25" customHeight="1">
      <c r="B72" s="26" t="s">
        <v>35</v>
      </c>
      <c r="C72" s="26" t="s">
        <v>49</v>
      </c>
      <c r="D72" s="26" t="s">
        <v>149</v>
      </c>
      <c r="E72" s="26" t="s">
        <v>31</v>
      </c>
      <c r="F72" s="27" t="s">
        <v>92</v>
      </c>
      <c r="G72" s="28">
        <v>115.7</v>
      </c>
    </row>
    <row r="73" spans="2:7" s="15" customFormat="1" ht="15">
      <c r="B73" s="26" t="s">
        <v>35</v>
      </c>
      <c r="C73" s="26" t="s">
        <v>49</v>
      </c>
      <c r="D73" s="26" t="s">
        <v>100</v>
      </c>
      <c r="E73" s="23"/>
      <c r="F73" s="24" t="s">
        <v>52</v>
      </c>
      <c r="G73" s="28">
        <f>G74</f>
        <v>320</v>
      </c>
    </row>
    <row r="74" spans="2:7" s="15" customFormat="1" ht="30" customHeight="1">
      <c r="B74" s="26" t="s">
        <v>35</v>
      </c>
      <c r="C74" s="26" t="s">
        <v>49</v>
      </c>
      <c r="D74" s="26" t="s">
        <v>100</v>
      </c>
      <c r="E74" s="26" t="s">
        <v>29</v>
      </c>
      <c r="F74" s="27" t="s">
        <v>53</v>
      </c>
      <c r="G74" s="28">
        <f>G75</f>
        <v>320</v>
      </c>
    </row>
    <row r="75" spans="2:7" s="15" customFormat="1" ht="15">
      <c r="B75" s="23" t="s">
        <v>35</v>
      </c>
      <c r="C75" s="23" t="s">
        <v>49</v>
      </c>
      <c r="D75" s="23" t="s">
        <v>100</v>
      </c>
      <c r="E75" s="23" t="s">
        <v>31</v>
      </c>
      <c r="F75" s="24" t="s">
        <v>92</v>
      </c>
      <c r="G75" s="25">
        <f>300+20</f>
        <v>320</v>
      </c>
    </row>
    <row r="76" spans="2:7" s="15" customFormat="1" ht="29.25" customHeight="1">
      <c r="B76" s="23" t="s">
        <v>35</v>
      </c>
      <c r="C76" s="23" t="s">
        <v>49</v>
      </c>
      <c r="D76" s="23" t="s">
        <v>112</v>
      </c>
      <c r="E76" s="23"/>
      <c r="F76" s="24" t="s">
        <v>32</v>
      </c>
      <c r="G76" s="25">
        <f>G77</f>
        <v>213</v>
      </c>
    </row>
    <row r="77" spans="2:7" s="15" customFormat="1" ht="30">
      <c r="B77" s="23" t="s">
        <v>35</v>
      </c>
      <c r="C77" s="23" t="s">
        <v>49</v>
      </c>
      <c r="D77" s="23" t="s">
        <v>116</v>
      </c>
      <c r="E77" s="23"/>
      <c r="F77" s="24" t="s">
        <v>51</v>
      </c>
      <c r="G77" s="25">
        <f>G78</f>
        <v>213</v>
      </c>
    </row>
    <row r="78" spans="2:7" s="15" customFormat="1" ht="15">
      <c r="B78" s="23" t="s">
        <v>35</v>
      </c>
      <c r="C78" s="23" t="s">
        <v>49</v>
      </c>
      <c r="D78" s="23" t="s">
        <v>101</v>
      </c>
      <c r="E78" s="23"/>
      <c r="F78" s="24" t="s">
        <v>52</v>
      </c>
      <c r="G78" s="25">
        <f>G79</f>
        <v>213</v>
      </c>
    </row>
    <row r="79" spans="2:7" s="15" customFormat="1" ht="15">
      <c r="B79" s="23" t="s">
        <v>35</v>
      </c>
      <c r="C79" s="23" t="s">
        <v>49</v>
      </c>
      <c r="D79" s="23" t="s">
        <v>102</v>
      </c>
      <c r="E79" s="23" t="s">
        <v>42</v>
      </c>
      <c r="F79" s="24" t="s">
        <v>43</v>
      </c>
      <c r="G79" s="25">
        <f>G80</f>
        <v>213</v>
      </c>
    </row>
    <row r="80" spans="2:7" s="15" customFormat="1" ht="45">
      <c r="B80" s="23" t="s">
        <v>35</v>
      </c>
      <c r="C80" s="23" t="s">
        <v>49</v>
      </c>
      <c r="D80" s="23" t="s">
        <v>101</v>
      </c>
      <c r="E80" s="23" t="s">
        <v>56</v>
      </c>
      <c r="F80" s="24" t="s">
        <v>57</v>
      </c>
      <c r="G80" s="25">
        <v>213</v>
      </c>
    </row>
    <row r="81" spans="2:7" s="15" customFormat="1" ht="30">
      <c r="B81" s="23" t="s">
        <v>35</v>
      </c>
      <c r="C81" s="23" t="s">
        <v>58</v>
      </c>
      <c r="D81" s="23"/>
      <c r="E81" s="23"/>
      <c r="F81" s="24" t="s">
        <v>59</v>
      </c>
      <c r="G81" s="25">
        <f>G82</f>
        <v>218250</v>
      </c>
    </row>
    <row r="82" spans="2:7" s="15" customFormat="1" ht="15">
      <c r="B82" s="29" t="s">
        <v>35</v>
      </c>
      <c r="C82" s="29" t="s">
        <v>60</v>
      </c>
      <c r="D82" s="29"/>
      <c r="E82" s="29"/>
      <c r="F82" s="24" t="s">
        <v>61</v>
      </c>
      <c r="G82" s="25">
        <f>G83+G129</f>
        <v>218250</v>
      </c>
    </row>
    <row r="83" spans="2:7" s="15" customFormat="1" ht="45">
      <c r="B83" s="23" t="s">
        <v>35</v>
      </c>
      <c r="C83" s="23" t="s">
        <v>60</v>
      </c>
      <c r="D83" s="23" t="s">
        <v>110</v>
      </c>
      <c r="E83" s="23"/>
      <c r="F83" s="24" t="s">
        <v>136</v>
      </c>
      <c r="G83" s="28">
        <f>G84</f>
        <v>178594.80000000002</v>
      </c>
    </row>
    <row r="84" spans="2:7" s="15" customFormat="1" ht="30">
      <c r="B84" s="23" t="s">
        <v>35</v>
      </c>
      <c r="C84" s="23" t="s">
        <v>60</v>
      </c>
      <c r="D84" s="23" t="s">
        <v>117</v>
      </c>
      <c r="E84" s="23"/>
      <c r="F84" s="24" t="s">
        <v>151</v>
      </c>
      <c r="G84" s="28">
        <f>G124+G121+G85+G88+G91+G94+G115+G97+G100+G103+G106+G109+G112+G118</f>
        <v>178594.80000000002</v>
      </c>
    </row>
    <row r="85" spans="2:7" s="15" customFormat="1" ht="36" customHeight="1">
      <c r="B85" s="23" t="s">
        <v>35</v>
      </c>
      <c r="C85" s="23" t="s">
        <v>60</v>
      </c>
      <c r="D85" s="23" t="s">
        <v>162</v>
      </c>
      <c r="E85" s="23"/>
      <c r="F85" s="24" t="s">
        <v>175</v>
      </c>
      <c r="G85" s="28">
        <f>G86</f>
        <v>16000</v>
      </c>
    </row>
    <row r="86" spans="2:7" s="15" customFormat="1" ht="34.5" customHeight="1">
      <c r="B86" s="23" t="s">
        <v>35</v>
      </c>
      <c r="C86" s="23" t="s">
        <v>60</v>
      </c>
      <c r="D86" s="23" t="s">
        <v>162</v>
      </c>
      <c r="E86" s="23" t="s">
        <v>29</v>
      </c>
      <c r="F86" s="27" t="s">
        <v>53</v>
      </c>
      <c r="G86" s="28">
        <f>G87</f>
        <v>16000</v>
      </c>
    </row>
    <row r="87" spans="2:7" s="15" customFormat="1" ht="15">
      <c r="B87" s="23" t="s">
        <v>35</v>
      </c>
      <c r="C87" s="23" t="s">
        <v>60</v>
      </c>
      <c r="D87" s="23" t="s">
        <v>162</v>
      </c>
      <c r="E87" s="23" t="s">
        <v>31</v>
      </c>
      <c r="F87" s="24" t="s">
        <v>92</v>
      </c>
      <c r="G87" s="28">
        <v>16000</v>
      </c>
    </row>
    <row r="88" spans="2:7" s="15" customFormat="1" ht="30">
      <c r="B88" s="23" t="s">
        <v>35</v>
      </c>
      <c r="C88" s="23" t="s">
        <v>60</v>
      </c>
      <c r="D88" s="23" t="s">
        <v>163</v>
      </c>
      <c r="E88" s="23"/>
      <c r="F88" s="24" t="s">
        <v>164</v>
      </c>
      <c r="G88" s="28">
        <f>G89</f>
        <v>8695.4</v>
      </c>
    </row>
    <row r="89" spans="2:7" s="15" customFormat="1" ht="30" customHeight="1">
      <c r="B89" s="23" t="s">
        <v>35</v>
      </c>
      <c r="C89" s="23" t="s">
        <v>60</v>
      </c>
      <c r="D89" s="23" t="s">
        <v>163</v>
      </c>
      <c r="E89" s="23" t="s">
        <v>29</v>
      </c>
      <c r="F89" s="27" t="s">
        <v>53</v>
      </c>
      <c r="G89" s="28">
        <f>G90</f>
        <v>8695.4</v>
      </c>
    </row>
    <row r="90" spans="2:7" s="15" customFormat="1" ht="15">
      <c r="B90" s="23" t="s">
        <v>35</v>
      </c>
      <c r="C90" s="23" t="s">
        <v>60</v>
      </c>
      <c r="D90" s="23" t="s">
        <v>163</v>
      </c>
      <c r="E90" s="23" t="s">
        <v>31</v>
      </c>
      <c r="F90" s="24" t="s">
        <v>92</v>
      </c>
      <c r="G90" s="28">
        <v>8695.4</v>
      </c>
    </row>
    <row r="91" spans="2:7" s="15" customFormat="1" ht="30">
      <c r="B91" s="23" t="s">
        <v>35</v>
      </c>
      <c r="C91" s="23" t="s">
        <v>60</v>
      </c>
      <c r="D91" s="23" t="s">
        <v>165</v>
      </c>
      <c r="E91" s="23"/>
      <c r="F91" s="24" t="s">
        <v>166</v>
      </c>
      <c r="G91" s="28">
        <f>G92</f>
        <v>4224.6000000000004</v>
      </c>
    </row>
    <row r="92" spans="2:7" s="15" customFormat="1" ht="30" customHeight="1">
      <c r="B92" s="23" t="s">
        <v>35</v>
      </c>
      <c r="C92" s="23" t="s">
        <v>60</v>
      </c>
      <c r="D92" s="23" t="s">
        <v>165</v>
      </c>
      <c r="E92" s="23" t="s">
        <v>29</v>
      </c>
      <c r="F92" s="27" t="s">
        <v>53</v>
      </c>
      <c r="G92" s="28">
        <f>G93</f>
        <v>4224.6000000000004</v>
      </c>
    </row>
    <row r="93" spans="2:7" s="15" customFormat="1" ht="15">
      <c r="B93" s="23" t="s">
        <v>35</v>
      </c>
      <c r="C93" s="23" t="s">
        <v>60</v>
      </c>
      <c r="D93" s="23" t="s">
        <v>165</v>
      </c>
      <c r="E93" s="23" t="s">
        <v>31</v>
      </c>
      <c r="F93" s="24" t="s">
        <v>92</v>
      </c>
      <c r="G93" s="28">
        <v>4224.6000000000004</v>
      </c>
    </row>
    <row r="94" spans="2:7" s="15" customFormat="1" ht="30.75" customHeight="1">
      <c r="B94" s="23" t="s">
        <v>35</v>
      </c>
      <c r="C94" s="23" t="s">
        <v>60</v>
      </c>
      <c r="D94" s="23" t="s">
        <v>167</v>
      </c>
      <c r="E94" s="23"/>
      <c r="F94" s="36" t="s">
        <v>169</v>
      </c>
      <c r="G94" s="28">
        <f>G95</f>
        <v>774.6</v>
      </c>
    </row>
    <row r="95" spans="2:7" s="15" customFormat="1" ht="32.25" customHeight="1">
      <c r="B95" s="23" t="s">
        <v>35</v>
      </c>
      <c r="C95" s="23" t="s">
        <v>60</v>
      </c>
      <c r="D95" s="23" t="s">
        <v>167</v>
      </c>
      <c r="E95" s="23" t="s">
        <v>29</v>
      </c>
      <c r="F95" s="27" t="s">
        <v>53</v>
      </c>
      <c r="G95" s="28">
        <f>G96</f>
        <v>774.6</v>
      </c>
    </row>
    <row r="96" spans="2:7" s="15" customFormat="1" ht="15">
      <c r="B96" s="23" t="s">
        <v>35</v>
      </c>
      <c r="C96" s="23" t="s">
        <v>60</v>
      </c>
      <c r="D96" s="23" t="s">
        <v>167</v>
      </c>
      <c r="E96" s="23" t="s">
        <v>31</v>
      </c>
      <c r="F96" s="24" t="s">
        <v>92</v>
      </c>
      <c r="G96" s="28">
        <v>774.6</v>
      </c>
    </row>
    <row r="97" spans="2:7" s="15" customFormat="1" ht="30">
      <c r="B97" s="23" t="s">
        <v>35</v>
      </c>
      <c r="C97" s="23" t="s">
        <v>60</v>
      </c>
      <c r="D97" s="23" t="s">
        <v>171</v>
      </c>
      <c r="E97" s="23"/>
      <c r="F97" s="36" t="s">
        <v>172</v>
      </c>
      <c r="G97" s="28">
        <f>G98</f>
        <v>4.5999999999999996</v>
      </c>
    </row>
    <row r="98" spans="2:7" s="15" customFormat="1" ht="31.5" customHeight="1">
      <c r="B98" s="23" t="s">
        <v>35</v>
      </c>
      <c r="C98" s="23" t="s">
        <v>60</v>
      </c>
      <c r="D98" s="23" t="s">
        <v>171</v>
      </c>
      <c r="E98" s="23" t="s">
        <v>29</v>
      </c>
      <c r="F98" s="27" t="s">
        <v>53</v>
      </c>
      <c r="G98" s="28">
        <f>G99</f>
        <v>4.5999999999999996</v>
      </c>
    </row>
    <row r="99" spans="2:7" s="15" customFormat="1" ht="15">
      <c r="B99" s="23" t="s">
        <v>35</v>
      </c>
      <c r="C99" s="23" t="s">
        <v>60</v>
      </c>
      <c r="D99" s="23" t="s">
        <v>171</v>
      </c>
      <c r="E99" s="23" t="s">
        <v>31</v>
      </c>
      <c r="F99" s="24" t="s">
        <v>92</v>
      </c>
      <c r="G99" s="28">
        <v>4.5999999999999996</v>
      </c>
    </row>
    <row r="100" spans="2:7" s="15" customFormat="1" ht="28.5" customHeight="1">
      <c r="B100" s="23" t="s">
        <v>35</v>
      </c>
      <c r="C100" s="23" t="s">
        <v>60</v>
      </c>
      <c r="D100" s="37" t="s">
        <v>176</v>
      </c>
      <c r="E100" s="23"/>
      <c r="F100" s="24" t="s">
        <v>174</v>
      </c>
      <c r="G100" s="28">
        <f>G101</f>
        <v>5700</v>
      </c>
    </row>
    <row r="101" spans="2:7" s="15" customFormat="1" ht="30" customHeight="1">
      <c r="B101" s="23" t="s">
        <v>35</v>
      </c>
      <c r="C101" s="23" t="s">
        <v>60</v>
      </c>
      <c r="D101" s="37" t="s">
        <v>176</v>
      </c>
      <c r="E101" s="23" t="s">
        <v>29</v>
      </c>
      <c r="F101" s="27" t="s">
        <v>53</v>
      </c>
      <c r="G101" s="28">
        <f>G102</f>
        <v>5700</v>
      </c>
    </row>
    <row r="102" spans="2:7" s="15" customFormat="1" ht="18.75" customHeight="1">
      <c r="B102" s="23" t="s">
        <v>35</v>
      </c>
      <c r="C102" s="23" t="s">
        <v>60</v>
      </c>
      <c r="D102" s="37" t="s">
        <v>176</v>
      </c>
      <c r="E102" s="23" t="s">
        <v>31</v>
      </c>
      <c r="F102" s="24" t="s">
        <v>92</v>
      </c>
      <c r="G102" s="28">
        <v>5700</v>
      </c>
    </row>
    <row r="103" spans="2:7" s="15" customFormat="1" ht="29.25" customHeight="1">
      <c r="B103" s="23" t="s">
        <v>35</v>
      </c>
      <c r="C103" s="23" t="s">
        <v>60</v>
      </c>
      <c r="D103" s="37" t="s">
        <v>177</v>
      </c>
      <c r="E103" s="23"/>
      <c r="F103" s="24" t="s">
        <v>178</v>
      </c>
      <c r="G103" s="28">
        <f>G104</f>
        <v>6600</v>
      </c>
    </row>
    <row r="104" spans="2:7" s="15" customFormat="1" ht="30" customHeight="1">
      <c r="B104" s="23" t="s">
        <v>35</v>
      </c>
      <c r="C104" s="23" t="s">
        <v>60</v>
      </c>
      <c r="D104" s="37" t="s">
        <v>177</v>
      </c>
      <c r="E104" s="23" t="s">
        <v>29</v>
      </c>
      <c r="F104" s="27" t="s">
        <v>53</v>
      </c>
      <c r="G104" s="28">
        <f>G105</f>
        <v>6600</v>
      </c>
    </row>
    <row r="105" spans="2:7" s="15" customFormat="1" ht="22.5" customHeight="1">
      <c r="B105" s="23" t="s">
        <v>35</v>
      </c>
      <c r="C105" s="23" t="s">
        <v>60</v>
      </c>
      <c r="D105" s="37" t="s">
        <v>177</v>
      </c>
      <c r="E105" s="23" t="s">
        <v>31</v>
      </c>
      <c r="F105" s="24" t="s">
        <v>92</v>
      </c>
      <c r="G105" s="28">
        <v>6600</v>
      </c>
    </row>
    <row r="106" spans="2:7" s="15" customFormat="1" ht="44.25" customHeight="1">
      <c r="B106" s="23" t="s">
        <v>35</v>
      </c>
      <c r="C106" s="23" t="s">
        <v>60</v>
      </c>
      <c r="D106" s="37" t="s">
        <v>179</v>
      </c>
      <c r="E106" s="23"/>
      <c r="F106" s="24" t="s">
        <v>180</v>
      </c>
      <c r="G106" s="28">
        <f>G107</f>
        <v>4200</v>
      </c>
    </row>
    <row r="107" spans="2:7" s="15" customFormat="1" ht="31.5" customHeight="1">
      <c r="B107" s="23" t="s">
        <v>35</v>
      </c>
      <c r="C107" s="23" t="s">
        <v>60</v>
      </c>
      <c r="D107" s="37" t="s">
        <v>179</v>
      </c>
      <c r="E107" s="23" t="s">
        <v>29</v>
      </c>
      <c r="F107" s="27" t="s">
        <v>53</v>
      </c>
      <c r="G107" s="28">
        <f>G108</f>
        <v>4200</v>
      </c>
    </row>
    <row r="108" spans="2:7" s="15" customFormat="1" ht="20.25" customHeight="1">
      <c r="B108" s="23" t="s">
        <v>35</v>
      </c>
      <c r="C108" s="23" t="s">
        <v>60</v>
      </c>
      <c r="D108" s="37" t="s">
        <v>179</v>
      </c>
      <c r="E108" s="23" t="s">
        <v>31</v>
      </c>
      <c r="F108" s="24" t="s">
        <v>92</v>
      </c>
      <c r="G108" s="28">
        <v>4200</v>
      </c>
    </row>
    <row r="109" spans="2:7" s="15" customFormat="1" ht="30.75" customHeight="1">
      <c r="B109" s="23" t="s">
        <v>35</v>
      </c>
      <c r="C109" s="23" t="s">
        <v>60</v>
      </c>
      <c r="D109" s="37" t="s">
        <v>181</v>
      </c>
      <c r="E109" s="23"/>
      <c r="F109" s="36" t="s">
        <v>182</v>
      </c>
      <c r="G109" s="28">
        <f>G110</f>
        <v>2500</v>
      </c>
    </row>
    <row r="110" spans="2:7" s="15" customFormat="1" ht="32.25" customHeight="1">
      <c r="B110" s="23" t="s">
        <v>35</v>
      </c>
      <c r="C110" s="23" t="s">
        <v>60</v>
      </c>
      <c r="D110" s="37" t="s">
        <v>181</v>
      </c>
      <c r="E110" s="23" t="s">
        <v>29</v>
      </c>
      <c r="F110" s="27" t="s">
        <v>53</v>
      </c>
      <c r="G110" s="28">
        <f>G111</f>
        <v>2500</v>
      </c>
    </row>
    <row r="111" spans="2:7" s="15" customFormat="1" ht="15">
      <c r="B111" s="23" t="s">
        <v>35</v>
      </c>
      <c r="C111" s="23" t="s">
        <v>60</v>
      </c>
      <c r="D111" s="37" t="s">
        <v>181</v>
      </c>
      <c r="E111" s="23" t="s">
        <v>31</v>
      </c>
      <c r="F111" s="24" t="s">
        <v>92</v>
      </c>
      <c r="G111" s="28">
        <v>2500</v>
      </c>
    </row>
    <row r="112" spans="2:7" s="15" customFormat="1" ht="60.75" customHeight="1">
      <c r="B112" s="23" t="s">
        <v>35</v>
      </c>
      <c r="C112" s="23" t="s">
        <v>60</v>
      </c>
      <c r="D112" s="37" t="s">
        <v>185</v>
      </c>
      <c r="E112" s="23"/>
      <c r="F112" s="24" t="s">
        <v>186</v>
      </c>
      <c r="G112" s="28">
        <f>G113</f>
        <v>2000</v>
      </c>
    </row>
    <row r="113" spans="2:7" s="15" customFormat="1" ht="45">
      <c r="B113" s="23" t="s">
        <v>35</v>
      </c>
      <c r="C113" s="23" t="s">
        <v>60</v>
      </c>
      <c r="D113" s="37" t="s">
        <v>185</v>
      </c>
      <c r="E113" s="23" t="s">
        <v>29</v>
      </c>
      <c r="F113" s="24" t="s">
        <v>53</v>
      </c>
      <c r="G113" s="28">
        <f>G114</f>
        <v>2000</v>
      </c>
    </row>
    <row r="114" spans="2:7" s="15" customFormat="1" ht="15">
      <c r="B114" s="23" t="s">
        <v>35</v>
      </c>
      <c r="C114" s="23" t="s">
        <v>60</v>
      </c>
      <c r="D114" s="37" t="s">
        <v>185</v>
      </c>
      <c r="E114" s="23" t="s">
        <v>31</v>
      </c>
      <c r="F114" s="24" t="s">
        <v>92</v>
      </c>
      <c r="G114" s="28">
        <v>2000</v>
      </c>
    </row>
    <row r="115" spans="2:7" s="15" customFormat="1" ht="45">
      <c r="B115" s="23" t="s">
        <v>35</v>
      </c>
      <c r="C115" s="23" t="s">
        <v>60</v>
      </c>
      <c r="D115" s="23" t="s">
        <v>168</v>
      </c>
      <c r="E115" s="23"/>
      <c r="F115" s="24" t="s">
        <v>170</v>
      </c>
      <c r="G115" s="28">
        <f>G116</f>
        <v>2022.9</v>
      </c>
    </row>
    <row r="116" spans="2:7" s="15" customFormat="1" ht="32.25" customHeight="1">
      <c r="B116" s="23" t="s">
        <v>35</v>
      </c>
      <c r="C116" s="23" t="s">
        <v>60</v>
      </c>
      <c r="D116" s="23" t="s">
        <v>168</v>
      </c>
      <c r="E116" s="23" t="s">
        <v>29</v>
      </c>
      <c r="F116" s="27" t="s">
        <v>53</v>
      </c>
      <c r="G116" s="28">
        <f>G117</f>
        <v>2022.9</v>
      </c>
    </row>
    <row r="117" spans="2:7" s="15" customFormat="1" ht="15">
      <c r="B117" s="23" t="s">
        <v>35</v>
      </c>
      <c r="C117" s="23" t="s">
        <v>60</v>
      </c>
      <c r="D117" s="23" t="s">
        <v>168</v>
      </c>
      <c r="E117" s="23" t="s">
        <v>31</v>
      </c>
      <c r="F117" s="24" t="s">
        <v>92</v>
      </c>
      <c r="G117" s="28">
        <v>2022.9</v>
      </c>
    </row>
    <row r="118" spans="2:7" s="15" customFormat="1" ht="45">
      <c r="B118" s="23" t="s">
        <v>35</v>
      </c>
      <c r="C118" s="23" t="s">
        <v>60</v>
      </c>
      <c r="D118" s="23" t="s">
        <v>183</v>
      </c>
      <c r="E118" s="23"/>
      <c r="F118" s="24" t="s">
        <v>184</v>
      </c>
      <c r="G118" s="28">
        <f>G119</f>
        <v>25593</v>
      </c>
    </row>
    <row r="119" spans="2:7" s="15" customFormat="1" ht="45">
      <c r="B119" s="23" t="s">
        <v>35</v>
      </c>
      <c r="C119" s="23" t="s">
        <v>60</v>
      </c>
      <c r="D119" s="23" t="s">
        <v>183</v>
      </c>
      <c r="E119" s="23" t="s">
        <v>29</v>
      </c>
      <c r="F119" s="24" t="s">
        <v>53</v>
      </c>
      <c r="G119" s="28">
        <f>G120</f>
        <v>25593</v>
      </c>
    </row>
    <row r="120" spans="2:7" s="15" customFormat="1" ht="15">
      <c r="B120" s="23" t="s">
        <v>35</v>
      </c>
      <c r="C120" s="38" t="s">
        <v>60</v>
      </c>
      <c r="D120" s="38" t="s">
        <v>183</v>
      </c>
      <c r="E120" s="38" t="s">
        <v>31</v>
      </c>
      <c r="F120" s="39" t="s">
        <v>92</v>
      </c>
      <c r="G120" s="28">
        <v>25593</v>
      </c>
    </row>
    <row r="121" spans="2:7" s="15" customFormat="1" ht="30">
      <c r="B121" s="23" t="s">
        <v>35</v>
      </c>
      <c r="C121" s="33" t="s">
        <v>60</v>
      </c>
      <c r="D121" s="33" t="s">
        <v>160</v>
      </c>
      <c r="E121" s="33"/>
      <c r="F121" s="34" t="s">
        <v>161</v>
      </c>
      <c r="G121" s="28">
        <f>G122</f>
        <v>59663.3</v>
      </c>
    </row>
    <row r="122" spans="2:7" s="15" customFormat="1" ht="30.75" customHeight="1">
      <c r="B122" s="23" t="s">
        <v>35</v>
      </c>
      <c r="C122" s="33" t="s">
        <v>60</v>
      </c>
      <c r="D122" s="33" t="s">
        <v>160</v>
      </c>
      <c r="E122" s="33" t="s">
        <v>29</v>
      </c>
      <c r="F122" s="34" t="s">
        <v>53</v>
      </c>
      <c r="G122" s="28">
        <f>G123</f>
        <v>59663.3</v>
      </c>
    </row>
    <row r="123" spans="2:7" s="15" customFormat="1" ht="15">
      <c r="B123" s="23" t="s">
        <v>35</v>
      </c>
      <c r="C123" s="33" t="s">
        <v>60</v>
      </c>
      <c r="D123" s="33" t="s">
        <v>160</v>
      </c>
      <c r="E123" s="33" t="s">
        <v>31</v>
      </c>
      <c r="F123" s="34" t="s">
        <v>92</v>
      </c>
      <c r="G123" s="28">
        <v>59663.3</v>
      </c>
    </row>
    <row r="124" spans="2:7" s="15" customFormat="1" ht="30">
      <c r="B124" s="23" t="s">
        <v>35</v>
      </c>
      <c r="C124" s="23" t="s">
        <v>60</v>
      </c>
      <c r="D124" s="23" t="s">
        <v>103</v>
      </c>
      <c r="E124" s="23"/>
      <c r="F124" s="24" t="s">
        <v>152</v>
      </c>
      <c r="G124" s="28">
        <f>G125</f>
        <v>40616.400000000001</v>
      </c>
    </row>
    <row r="125" spans="2:7" s="15" customFormat="1" ht="28.5" customHeight="1">
      <c r="B125" s="23" t="s">
        <v>35</v>
      </c>
      <c r="C125" s="23" t="s">
        <v>60</v>
      </c>
      <c r="D125" s="23" t="s">
        <v>103</v>
      </c>
      <c r="E125" s="23" t="s">
        <v>29</v>
      </c>
      <c r="F125" s="24" t="s">
        <v>53</v>
      </c>
      <c r="G125" s="28">
        <f>G126+G127+G128</f>
        <v>40616.400000000001</v>
      </c>
    </row>
    <row r="126" spans="2:7" s="15" customFormat="1" ht="30">
      <c r="B126" s="23" t="s">
        <v>35</v>
      </c>
      <c r="C126" s="23" t="s">
        <v>60</v>
      </c>
      <c r="D126" s="23" t="s">
        <v>103</v>
      </c>
      <c r="E126" s="23" t="s">
        <v>30</v>
      </c>
      <c r="F126" s="24" t="s">
        <v>155</v>
      </c>
      <c r="G126" s="28">
        <v>622.9</v>
      </c>
    </row>
    <row r="127" spans="2:7" s="15" customFormat="1" ht="18" customHeight="1">
      <c r="B127" s="23" t="s">
        <v>35</v>
      </c>
      <c r="C127" s="23" t="s">
        <v>60</v>
      </c>
      <c r="D127" s="23" t="s">
        <v>103</v>
      </c>
      <c r="E127" s="23" t="s">
        <v>31</v>
      </c>
      <c r="F127" s="24" t="s">
        <v>92</v>
      </c>
      <c r="G127" s="28">
        <v>39007.1</v>
      </c>
    </row>
    <row r="128" spans="2:7" s="15" customFormat="1" ht="16.5" customHeight="1">
      <c r="B128" s="23" t="s">
        <v>35</v>
      </c>
      <c r="C128" s="23" t="s">
        <v>60</v>
      </c>
      <c r="D128" s="23" t="s">
        <v>103</v>
      </c>
      <c r="E128" s="23" t="s">
        <v>141</v>
      </c>
      <c r="F128" s="24" t="s">
        <v>142</v>
      </c>
      <c r="G128" s="28">
        <v>986.4</v>
      </c>
    </row>
    <row r="129" spans="2:7" s="15" customFormat="1" ht="45">
      <c r="B129" s="23" t="s">
        <v>35</v>
      </c>
      <c r="C129" s="23" t="s">
        <v>60</v>
      </c>
      <c r="D129" s="23" t="s">
        <v>137</v>
      </c>
      <c r="E129" s="23"/>
      <c r="F129" s="24" t="s">
        <v>140</v>
      </c>
      <c r="G129" s="28">
        <f>G130</f>
        <v>39655.199999999997</v>
      </c>
    </row>
    <row r="130" spans="2:7" s="15" customFormat="1" ht="30">
      <c r="B130" s="23" t="s">
        <v>35</v>
      </c>
      <c r="C130" s="23" t="s">
        <v>60</v>
      </c>
      <c r="D130" s="23" t="s">
        <v>138</v>
      </c>
      <c r="E130" s="23"/>
      <c r="F130" s="24" t="s">
        <v>153</v>
      </c>
      <c r="G130" s="28">
        <f>G131</f>
        <v>39655.199999999997</v>
      </c>
    </row>
    <row r="131" spans="2:7" s="15" customFormat="1" ht="30.6" customHeight="1">
      <c r="B131" s="23" t="s">
        <v>35</v>
      </c>
      <c r="C131" s="23" t="s">
        <v>60</v>
      </c>
      <c r="D131" s="23" t="s">
        <v>139</v>
      </c>
      <c r="E131" s="23"/>
      <c r="F131" s="24" t="s">
        <v>154</v>
      </c>
      <c r="G131" s="28">
        <f>G132</f>
        <v>39655.199999999997</v>
      </c>
    </row>
    <row r="132" spans="2:7" s="15" customFormat="1" ht="30" customHeight="1">
      <c r="B132" s="23" t="s">
        <v>35</v>
      </c>
      <c r="C132" s="23" t="s">
        <v>60</v>
      </c>
      <c r="D132" s="23" t="s">
        <v>139</v>
      </c>
      <c r="E132" s="23" t="s">
        <v>29</v>
      </c>
      <c r="F132" s="24" t="s">
        <v>53</v>
      </c>
      <c r="G132" s="28">
        <f>G133</f>
        <v>39655.199999999997</v>
      </c>
    </row>
    <row r="133" spans="2:7" s="15" customFormat="1" ht="15">
      <c r="B133" s="23" t="s">
        <v>35</v>
      </c>
      <c r="C133" s="23" t="s">
        <v>60</v>
      </c>
      <c r="D133" s="23" t="s">
        <v>139</v>
      </c>
      <c r="E133" s="23" t="s">
        <v>31</v>
      </c>
      <c r="F133" s="24" t="s">
        <v>92</v>
      </c>
      <c r="G133" s="28">
        <v>39655.199999999997</v>
      </c>
    </row>
    <row r="134" spans="2:7" s="15" customFormat="1" ht="17.25" customHeight="1">
      <c r="B134" s="23" t="s">
        <v>35</v>
      </c>
      <c r="C134" s="23" t="s">
        <v>62</v>
      </c>
      <c r="D134" s="23"/>
      <c r="E134" s="23"/>
      <c r="F134" s="24" t="s">
        <v>63</v>
      </c>
      <c r="G134" s="28">
        <f>G135</f>
        <v>200</v>
      </c>
    </row>
    <row r="135" spans="2:7" s="15" customFormat="1" ht="15">
      <c r="B135" s="23" t="s">
        <v>35</v>
      </c>
      <c r="C135" s="23" t="s">
        <v>64</v>
      </c>
      <c r="D135" s="23"/>
      <c r="E135" s="23"/>
      <c r="F135" s="24" t="s">
        <v>65</v>
      </c>
      <c r="G135" s="28">
        <f>G136</f>
        <v>200</v>
      </c>
    </row>
    <row r="136" spans="2:7" s="15" customFormat="1" ht="45">
      <c r="B136" s="23" t="s">
        <v>35</v>
      </c>
      <c r="C136" s="23" t="s">
        <v>64</v>
      </c>
      <c r="D136" s="23" t="s">
        <v>110</v>
      </c>
      <c r="E136" s="23"/>
      <c r="F136" s="24" t="s">
        <v>136</v>
      </c>
      <c r="G136" s="25">
        <f>G137+G141</f>
        <v>200</v>
      </c>
    </row>
    <row r="137" spans="2:7" s="15" customFormat="1" ht="30">
      <c r="B137" s="23" t="s">
        <v>35</v>
      </c>
      <c r="C137" s="23" t="s">
        <v>64</v>
      </c>
      <c r="D137" s="23" t="s">
        <v>122</v>
      </c>
      <c r="E137" s="23"/>
      <c r="F137" s="24" t="s">
        <v>66</v>
      </c>
      <c r="G137" s="25">
        <f>G138</f>
        <v>120</v>
      </c>
    </row>
    <row r="138" spans="2:7" s="15" customFormat="1" ht="30">
      <c r="B138" s="23" t="s">
        <v>35</v>
      </c>
      <c r="C138" s="23" t="s">
        <v>64</v>
      </c>
      <c r="D138" s="23" t="s">
        <v>104</v>
      </c>
      <c r="E138" s="23"/>
      <c r="F138" s="24" t="s">
        <v>156</v>
      </c>
      <c r="G138" s="25">
        <f>G139</f>
        <v>120</v>
      </c>
    </row>
    <row r="139" spans="2:7" s="15" customFormat="1" ht="28.5" customHeight="1">
      <c r="B139" s="23" t="s">
        <v>35</v>
      </c>
      <c r="C139" s="23" t="s">
        <v>64</v>
      </c>
      <c r="D139" s="23" t="s">
        <v>104</v>
      </c>
      <c r="E139" s="23" t="s">
        <v>29</v>
      </c>
      <c r="F139" s="24" t="s">
        <v>53</v>
      </c>
      <c r="G139" s="25">
        <f>G140</f>
        <v>120</v>
      </c>
    </row>
    <row r="140" spans="2:7" s="15" customFormat="1" ht="15">
      <c r="B140" s="23" t="s">
        <v>35</v>
      </c>
      <c r="C140" s="23" t="s">
        <v>64</v>
      </c>
      <c r="D140" s="23" t="s">
        <v>104</v>
      </c>
      <c r="E140" s="23" t="s">
        <v>31</v>
      </c>
      <c r="F140" s="24" t="s">
        <v>91</v>
      </c>
      <c r="G140" s="25">
        <v>120</v>
      </c>
    </row>
    <row r="141" spans="2:7" s="15" customFormat="1" ht="30" customHeight="1">
      <c r="B141" s="23" t="s">
        <v>35</v>
      </c>
      <c r="C141" s="23" t="s">
        <v>64</v>
      </c>
      <c r="D141" s="23" t="s">
        <v>118</v>
      </c>
      <c r="E141" s="23"/>
      <c r="F141" s="24" t="s">
        <v>67</v>
      </c>
      <c r="G141" s="25">
        <f>G142</f>
        <v>80</v>
      </c>
    </row>
    <row r="142" spans="2:7" s="15" customFormat="1" ht="30">
      <c r="B142" s="23" t="s">
        <v>35</v>
      </c>
      <c r="C142" s="23" t="s">
        <v>64</v>
      </c>
      <c r="D142" s="23" t="s">
        <v>105</v>
      </c>
      <c r="E142" s="23"/>
      <c r="F142" s="24" t="s">
        <v>156</v>
      </c>
      <c r="G142" s="25">
        <f>G143</f>
        <v>80</v>
      </c>
    </row>
    <row r="143" spans="2:7" s="15" customFormat="1" ht="29.25" customHeight="1">
      <c r="B143" s="23" t="s">
        <v>35</v>
      </c>
      <c r="C143" s="23" t="s">
        <v>64</v>
      </c>
      <c r="D143" s="23" t="s">
        <v>105</v>
      </c>
      <c r="E143" s="23" t="s">
        <v>29</v>
      </c>
      <c r="F143" s="24" t="s">
        <v>53</v>
      </c>
      <c r="G143" s="25">
        <f>G144</f>
        <v>80</v>
      </c>
    </row>
    <row r="144" spans="2:7" s="15" customFormat="1" ht="15">
      <c r="B144" s="23" t="s">
        <v>35</v>
      </c>
      <c r="C144" s="23" t="s">
        <v>64</v>
      </c>
      <c r="D144" s="23" t="s">
        <v>105</v>
      </c>
      <c r="E144" s="23" t="s">
        <v>31</v>
      </c>
      <c r="F144" s="24" t="s">
        <v>91</v>
      </c>
      <c r="G144" s="25">
        <v>80</v>
      </c>
    </row>
    <row r="145" spans="2:7" s="15" customFormat="1" ht="18.75" customHeight="1">
      <c r="B145" s="23" t="s">
        <v>35</v>
      </c>
      <c r="C145" s="23" t="s">
        <v>68</v>
      </c>
      <c r="D145" s="23"/>
      <c r="E145" s="23"/>
      <c r="F145" s="24" t="s">
        <v>69</v>
      </c>
      <c r="G145" s="25">
        <f t="shared" ref="G145:G150" si="0">G146</f>
        <v>1654</v>
      </c>
    </row>
    <row r="146" spans="2:7" s="15" customFormat="1" ht="16.5" customHeight="1">
      <c r="B146" s="23" t="s">
        <v>35</v>
      </c>
      <c r="C146" s="23" t="s">
        <v>70</v>
      </c>
      <c r="D146" s="23"/>
      <c r="E146" s="23"/>
      <c r="F146" s="24" t="s">
        <v>71</v>
      </c>
      <c r="G146" s="25">
        <f t="shared" si="0"/>
        <v>1654</v>
      </c>
    </row>
    <row r="147" spans="2:7" s="15" customFormat="1" ht="45">
      <c r="B147" s="23" t="s">
        <v>35</v>
      </c>
      <c r="C147" s="23" t="s">
        <v>70</v>
      </c>
      <c r="D147" s="23" t="s">
        <v>110</v>
      </c>
      <c r="E147" s="23"/>
      <c r="F147" s="24" t="s">
        <v>136</v>
      </c>
      <c r="G147" s="25">
        <f t="shared" si="0"/>
        <v>1654</v>
      </c>
    </row>
    <row r="148" spans="2:7" s="15" customFormat="1" ht="30">
      <c r="B148" s="23" t="s">
        <v>35</v>
      </c>
      <c r="C148" s="23" t="s">
        <v>70</v>
      </c>
      <c r="D148" s="23" t="s">
        <v>119</v>
      </c>
      <c r="E148" s="23"/>
      <c r="F148" s="24" t="s">
        <v>72</v>
      </c>
      <c r="G148" s="25">
        <f t="shared" si="0"/>
        <v>1654</v>
      </c>
    </row>
    <row r="149" spans="2:7" s="15" customFormat="1" ht="17.25" customHeight="1">
      <c r="B149" s="23" t="s">
        <v>35</v>
      </c>
      <c r="C149" s="23" t="s">
        <v>70</v>
      </c>
      <c r="D149" s="23" t="s">
        <v>106</v>
      </c>
      <c r="E149" s="23"/>
      <c r="F149" s="24" t="s">
        <v>73</v>
      </c>
      <c r="G149" s="25">
        <f t="shared" si="0"/>
        <v>1654</v>
      </c>
    </row>
    <row r="150" spans="2:7" s="15" customFormat="1" ht="31.5" customHeight="1">
      <c r="B150" s="23" t="s">
        <v>35</v>
      </c>
      <c r="C150" s="23" t="s">
        <v>70</v>
      </c>
      <c r="D150" s="23" t="s">
        <v>106</v>
      </c>
      <c r="E150" s="23" t="s">
        <v>29</v>
      </c>
      <c r="F150" s="24" t="s">
        <v>53</v>
      </c>
      <c r="G150" s="25">
        <f t="shared" si="0"/>
        <v>1654</v>
      </c>
    </row>
    <row r="151" spans="2:7" s="15" customFormat="1" ht="17.25" customHeight="1">
      <c r="B151" s="23" t="s">
        <v>35</v>
      </c>
      <c r="C151" s="23" t="s">
        <v>70</v>
      </c>
      <c r="D151" s="23" t="s">
        <v>106</v>
      </c>
      <c r="E151" s="23" t="s">
        <v>31</v>
      </c>
      <c r="F151" s="24" t="s">
        <v>92</v>
      </c>
      <c r="G151" s="25">
        <f>1600+35+19</f>
        <v>1654</v>
      </c>
    </row>
    <row r="152" spans="2:7" s="15" customFormat="1" ht="15.75" customHeight="1">
      <c r="B152" s="23" t="s">
        <v>35</v>
      </c>
      <c r="C152" s="23" t="s">
        <v>74</v>
      </c>
      <c r="D152" s="23"/>
      <c r="E152" s="23"/>
      <c r="F152" s="24" t="s">
        <v>75</v>
      </c>
      <c r="G152" s="25">
        <f t="shared" ref="G152:G157" si="1">G153</f>
        <v>514.1</v>
      </c>
    </row>
    <row r="153" spans="2:7" s="15" customFormat="1" ht="15">
      <c r="B153" s="23" t="s">
        <v>35</v>
      </c>
      <c r="C153" s="23" t="s">
        <v>76</v>
      </c>
      <c r="D153" s="23"/>
      <c r="E153" s="23"/>
      <c r="F153" s="24" t="s">
        <v>77</v>
      </c>
      <c r="G153" s="25">
        <f t="shared" si="1"/>
        <v>514.1</v>
      </c>
    </row>
    <row r="154" spans="2:7" s="15" customFormat="1" ht="30">
      <c r="B154" s="23" t="s">
        <v>35</v>
      </c>
      <c r="C154" s="23" t="s">
        <v>76</v>
      </c>
      <c r="D154" s="23" t="s">
        <v>112</v>
      </c>
      <c r="E154" s="23"/>
      <c r="F154" s="24" t="s">
        <v>32</v>
      </c>
      <c r="G154" s="25">
        <f t="shared" si="1"/>
        <v>514.1</v>
      </c>
    </row>
    <row r="155" spans="2:7" s="15" customFormat="1" ht="30">
      <c r="B155" s="23" t="s">
        <v>35</v>
      </c>
      <c r="C155" s="23" t="s">
        <v>76</v>
      </c>
      <c r="D155" s="23" t="s">
        <v>120</v>
      </c>
      <c r="E155" s="23"/>
      <c r="F155" s="24" t="s">
        <v>78</v>
      </c>
      <c r="G155" s="25">
        <f t="shared" si="1"/>
        <v>514.1</v>
      </c>
    </row>
    <row r="156" spans="2:7" s="15" customFormat="1" ht="30">
      <c r="B156" s="23" t="s">
        <v>35</v>
      </c>
      <c r="C156" s="23" t="s">
        <v>76</v>
      </c>
      <c r="D156" s="23" t="s">
        <v>107</v>
      </c>
      <c r="E156" s="23"/>
      <c r="F156" s="24" t="s">
        <v>79</v>
      </c>
      <c r="G156" s="25">
        <f t="shared" si="1"/>
        <v>514.1</v>
      </c>
    </row>
    <row r="157" spans="2:7" s="15" customFormat="1" ht="30">
      <c r="B157" s="23" t="s">
        <v>35</v>
      </c>
      <c r="C157" s="23" t="s">
        <v>76</v>
      </c>
      <c r="D157" s="23" t="s">
        <v>107</v>
      </c>
      <c r="E157" s="23" t="s">
        <v>54</v>
      </c>
      <c r="F157" s="24" t="s">
        <v>55</v>
      </c>
      <c r="G157" s="25">
        <f t="shared" si="1"/>
        <v>514.1</v>
      </c>
    </row>
    <row r="158" spans="2:7" s="15" customFormat="1" ht="15">
      <c r="B158" s="23" t="s">
        <v>35</v>
      </c>
      <c r="C158" s="23" t="s">
        <v>76</v>
      </c>
      <c r="D158" s="23" t="s">
        <v>107</v>
      </c>
      <c r="E158" s="23" t="s">
        <v>80</v>
      </c>
      <c r="F158" s="24" t="s">
        <v>81</v>
      </c>
      <c r="G158" s="25">
        <v>514.1</v>
      </c>
    </row>
    <row r="159" spans="2:7" s="15" customFormat="1" ht="15">
      <c r="B159" s="23" t="s">
        <v>35</v>
      </c>
      <c r="C159" s="23" t="s">
        <v>82</v>
      </c>
      <c r="D159" s="23"/>
      <c r="E159" s="23"/>
      <c r="F159" s="24" t="s">
        <v>83</v>
      </c>
      <c r="G159" s="25">
        <f>G160</f>
        <v>161</v>
      </c>
    </row>
    <row r="160" spans="2:7" s="15" customFormat="1" ht="15">
      <c r="B160" s="23" t="s">
        <v>35</v>
      </c>
      <c r="C160" s="23" t="s">
        <v>84</v>
      </c>
      <c r="D160" s="23"/>
      <c r="E160" s="23"/>
      <c r="F160" s="24" t="s">
        <v>85</v>
      </c>
      <c r="G160" s="25">
        <f>G161</f>
        <v>161</v>
      </c>
    </row>
    <row r="161" spans="2:7" s="15" customFormat="1" ht="45">
      <c r="B161" s="23" t="s">
        <v>35</v>
      </c>
      <c r="C161" s="23" t="s">
        <v>84</v>
      </c>
      <c r="D161" s="23" t="s">
        <v>110</v>
      </c>
      <c r="E161" s="23"/>
      <c r="F161" s="24" t="s">
        <v>136</v>
      </c>
      <c r="G161" s="25">
        <f>G162</f>
        <v>161</v>
      </c>
    </row>
    <row r="162" spans="2:7" s="15" customFormat="1" ht="30">
      <c r="B162" s="23" t="s">
        <v>35</v>
      </c>
      <c r="C162" s="23" t="s">
        <v>84</v>
      </c>
      <c r="D162" s="23" t="s">
        <v>121</v>
      </c>
      <c r="E162" s="23"/>
      <c r="F162" s="24" t="s">
        <v>86</v>
      </c>
      <c r="G162" s="25">
        <f>G163</f>
        <v>161</v>
      </c>
    </row>
    <row r="163" spans="2:7" s="15" customFormat="1" ht="30">
      <c r="B163" s="23" t="s">
        <v>35</v>
      </c>
      <c r="C163" s="23" t="s">
        <v>84</v>
      </c>
      <c r="D163" s="23" t="s">
        <v>108</v>
      </c>
      <c r="E163" s="23"/>
      <c r="F163" s="24" t="s">
        <v>87</v>
      </c>
      <c r="G163" s="25">
        <f>G164+G166</f>
        <v>161</v>
      </c>
    </row>
    <row r="164" spans="2:7" s="15" customFormat="1" ht="75" customHeight="1">
      <c r="B164" s="23" t="s">
        <v>35</v>
      </c>
      <c r="C164" s="23" t="s">
        <v>84</v>
      </c>
      <c r="D164" s="23" t="s">
        <v>108</v>
      </c>
      <c r="E164" s="23" t="s">
        <v>21</v>
      </c>
      <c r="F164" s="24" t="s">
        <v>22</v>
      </c>
      <c r="G164" s="25">
        <f>G165</f>
        <v>6</v>
      </c>
    </row>
    <row r="165" spans="2:7" s="15" customFormat="1" ht="30">
      <c r="B165" s="23" t="s">
        <v>35</v>
      </c>
      <c r="C165" s="23" t="s">
        <v>84</v>
      </c>
      <c r="D165" s="23" t="s">
        <v>108</v>
      </c>
      <c r="E165" s="23" t="s">
        <v>34</v>
      </c>
      <c r="F165" s="24" t="s">
        <v>157</v>
      </c>
      <c r="G165" s="25">
        <f>80-55-19</f>
        <v>6</v>
      </c>
    </row>
    <row r="166" spans="2:7" s="15" customFormat="1" ht="32.450000000000003" customHeight="1">
      <c r="B166" s="26" t="s">
        <v>35</v>
      </c>
      <c r="C166" s="26" t="s">
        <v>84</v>
      </c>
      <c r="D166" s="26" t="s">
        <v>108</v>
      </c>
      <c r="E166" s="26" t="s">
        <v>29</v>
      </c>
      <c r="F166" s="30" t="s">
        <v>53</v>
      </c>
      <c r="G166" s="28">
        <f>G167</f>
        <v>155</v>
      </c>
    </row>
    <row r="167" spans="2:7" s="15" customFormat="1" ht="19.5" customHeight="1">
      <c r="B167" s="26" t="s">
        <v>35</v>
      </c>
      <c r="C167" s="26" t="s">
        <v>84</v>
      </c>
      <c r="D167" s="26" t="s">
        <v>108</v>
      </c>
      <c r="E167" s="26" t="s">
        <v>31</v>
      </c>
      <c r="F167" s="27" t="s">
        <v>92</v>
      </c>
      <c r="G167" s="28">
        <f>100+55</f>
        <v>155</v>
      </c>
    </row>
    <row r="168" spans="2:7" s="15" customFormat="1" ht="30.75" customHeight="1">
      <c r="B168" s="26" t="s">
        <v>13</v>
      </c>
      <c r="C168" s="26"/>
      <c r="D168" s="26"/>
      <c r="E168" s="26"/>
      <c r="F168" s="24" t="s">
        <v>14</v>
      </c>
      <c r="G168" s="28">
        <f>G169</f>
        <v>6836.7000000000007</v>
      </c>
    </row>
    <row r="169" spans="2:7" s="15" customFormat="1" ht="15">
      <c r="B169" s="26" t="s">
        <v>13</v>
      </c>
      <c r="C169" s="26" t="s">
        <v>15</v>
      </c>
      <c r="D169" s="26"/>
      <c r="E169" s="26"/>
      <c r="F169" s="27" t="s">
        <v>16</v>
      </c>
      <c r="G169" s="28">
        <f>G170</f>
        <v>6836.7000000000007</v>
      </c>
    </row>
    <row r="170" spans="2:7" s="15" customFormat="1" ht="60">
      <c r="B170" s="23" t="s">
        <v>13</v>
      </c>
      <c r="C170" s="23" t="s">
        <v>17</v>
      </c>
      <c r="D170" s="23"/>
      <c r="E170" s="23"/>
      <c r="F170" s="24" t="s">
        <v>18</v>
      </c>
      <c r="G170" s="25">
        <f>G171+G187</f>
        <v>6836.7000000000007</v>
      </c>
    </row>
    <row r="171" spans="2:7" s="15" customFormat="1" ht="45">
      <c r="B171" s="23" t="s">
        <v>13</v>
      </c>
      <c r="C171" s="23" t="s">
        <v>17</v>
      </c>
      <c r="D171" s="23" t="s">
        <v>110</v>
      </c>
      <c r="E171" s="23"/>
      <c r="F171" s="24" t="s">
        <v>136</v>
      </c>
      <c r="G171" s="25">
        <f>G172</f>
        <v>5897.2000000000007</v>
      </c>
    </row>
    <row r="172" spans="2:7" s="15" customFormat="1" ht="30" customHeight="1">
      <c r="B172" s="23" t="s">
        <v>13</v>
      </c>
      <c r="C172" s="23" t="s">
        <v>17</v>
      </c>
      <c r="D172" s="23" t="s">
        <v>111</v>
      </c>
      <c r="E172" s="23"/>
      <c r="F172" s="24" t="s">
        <v>19</v>
      </c>
      <c r="G172" s="25">
        <f>G173+G178</f>
        <v>5897.2000000000007</v>
      </c>
    </row>
    <row r="173" spans="2:7" s="15" customFormat="1" ht="17.25" customHeight="1">
      <c r="B173" s="23" t="s">
        <v>13</v>
      </c>
      <c r="C173" s="23" t="s">
        <v>17</v>
      </c>
      <c r="D173" s="23" t="s">
        <v>93</v>
      </c>
      <c r="E173" s="23"/>
      <c r="F173" s="24" t="s">
        <v>20</v>
      </c>
      <c r="G173" s="25">
        <f>G174</f>
        <v>2086.4</v>
      </c>
    </row>
    <row r="174" spans="2:7" s="15" customFormat="1" ht="75.75" customHeight="1">
      <c r="B174" s="23" t="s">
        <v>13</v>
      </c>
      <c r="C174" s="23" t="s">
        <v>17</v>
      </c>
      <c r="D174" s="23" t="s">
        <v>94</v>
      </c>
      <c r="E174" s="23" t="s">
        <v>21</v>
      </c>
      <c r="F174" s="24" t="s">
        <v>22</v>
      </c>
      <c r="G174" s="25">
        <f>SUM(G175:G177)</f>
        <v>2086.4</v>
      </c>
    </row>
    <row r="175" spans="2:7" s="15" customFormat="1" ht="30">
      <c r="B175" s="23" t="s">
        <v>13</v>
      </c>
      <c r="C175" s="23" t="s">
        <v>17</v>
      </c>
      <c r="D175" s="23" t="s">
        <v>93</v>
      </c>
      <c r="E175" s="23" t="s">
        <v>23</v>
      </c>
      <c r="F175" s="24" t="s">
        <v>24</v>
      </c>
      <c r="G175" s="25">
        <v>1575.7</v>
      </c>
    </row>
    <row r="176" spans="2:7" s="15" customFormat="1" ht="45.75" customHeight="1">
      <c r="B176" s="23" t="s">
        <v>13</v>
      </c>
      <c r="C176" s="23" t="s">
        <v>17</v>
      </c>
      <c r="D176" s="23" t="s">
        <v>93</v>
      </c>
      <c r="E176" s="23" t="s">
        <v>25</v>
      </c>
      <c r="F176" s="24" t="s">
        <v>124</v>
      </c>
      <c r="G176" s="25">
        <v>36</v>
      </c>
    </row>
    <row r="177" spans="2:7" s="15" customFormat="1" ht="60">
      <c r="B177" s="23" t="s">
        <v>13</v>
      </c>
      <c r="C177" s="23" t="s">
        <v>17</v>
      </c>
      <c r="D177" s="23" t="s">
        <v>109</v>
      </c>
      <c r="E177" s="23" t="s">
        <v>26</v>
      </c>
      <c r="F177" s="24" t="s">
        <v>27</v>
      </c>
      <c r="G177" s="25">
        <v>474.7</v>
      </c>
    </row>
    <row r="178" spans="2:7" s="15" customFormat="1" ht="17.25" customHeight="1">
      <c r="B178" s="23" t="s">
        <v>13</v>
      </c>
      <c r="C178" s="23" t="s">
        <v>17</v>
      </c>
      <c r="D178" s="23" t="s">
        <v>95</v>
      </c>
      <c r="E178" s="23"/>
      <c r="F178" s="24" t="s">
        <v>28</v>
      </c>
      <c r="G178" s="25">
        <f>G179+G182</f>
        <v>3810.8</v>
      </c>
    </row>
    <row r="179" spans="2:7" s="15" customFormat="1" ht="76.5" customHeight="1">
      <c r="B179" s="23" t="s">
        <v>13</v>
      </c>
      <c r="C179" s="23" t="s">
        <v>17</v>
      </c>
      <c r="D179" s="23" t="s">
        <v>95</v>
      </c>
      <c r="E179" s="23" t="s">
        <v>21</v>
      </c>
      <c r="F179" s="24" t="s">
        <v>22</v>
      </c>
      <c r="G179" s="25">
        <f>SUM(G180:G181)</f>
        <v>3356.9</v>
      </c>
    </row>
    <row r="180" spans="2:7" s="15" customFormat="1" ht="30">
      <c r="B180" s="23" t="s">
        <v>13</v>
      </c>
      <c r="C180" s="23" t="s">
        <v>17</v>
      </c>
      <c r="D180" s="23" t="s">
        <v>95</v>
      </c>
      <c r="E180" s="23" t="s">
        <v>23</v>
      </c>
      <c r="F180" s="24" t="s">
        <v>24</v>
      </c>
      <c r="G180" s="25">
        <v>2582</v>
      </c>
    </row>
    <row r="181" spans="2:7" s="15" customFormat="1" ht="60" customHeight="1">
      <c r="B181" s="23" t="s">
        <v>13</v>
      </c>
      <c r="C181" s="23" t="s">
        <v>17</v>
      </c>
      <c r="D181" s="23" t="s">
        <v>95</v>
      </c>
      <c r="E181" s="23" t="s">
        <v>26</v>
      </c>
      <c r="F181" s="24" t="s">
        <v>27</v>
      </c>
      <c r="G181" s="25">
        <v>774.9</v>
      </c>
    </row>
    <row r="182" spans="2:7" s="15" customFormat="1" ht="30" customHeight="1">
      <c r="B182" s="23" t="s">
        <v>13</v>
      </c>
      <c r="C182" s="23" t="s">
        <v>17</v>
      </c>
      <c r="D182" s="23" t="s">
        <v>95</v>
      </c>
      <c r="E182" s="23" t="s">
        <v>29</v>
      </c>
      <c r="F182" s="24" t="s">
        <v>53</v>
      </c>
      <c r="G182" s="25">
        <f>SUM(G183:G184)</f>
        <v>453.90000000000003</v>
      </c>
    </row>
    <row r="183" spans="2:7" s="15" customFormat="1" ht="30">
      <c r="B183" s="23" t="s">
        <v>13</v>
      </c>
      <c r="C183" s="23" t="s">
        <v>17</v>
      </c>
      <c r="D183" s="23" t="s">
        <v>95</v>
      </c>
      <c r="E183" s="23" t="s">
        <v>30</v>
      </c>
      <c r="F183" s="24" t="s">
        <v>155</v>
      </c>
      <c r="G183" s="25">
        <v>60.8</v>
      </c>
    </row>
    <row r="184" spans="2:7" s="15" customFormat="1" ht="17.25" customHeight="1">
      <c r="B184" s="23" t="s">
        <v>13</v>
      </c>
      <c r="C184" s="23" t="s">
        <v>17</v>
      </c>
      <c r="D184" s="23" t="s">
        <v>95</v>
      </c>
      <c r="E184" s="23" t="s">
        <v>31</v>
      </c>
      <c r="F184" s="24" t="s">
        <v>91</v>
      </c>
      <c r="G184" s="25">
        <v>393.1</v>
      </c>
    </row>
    <row r="185" spans="2:7" s="15" customFormat="1" ht="30">
      <c r="B185" s="23" t="s">
        <v>13</v>
      </c>
      <c r="C185" s="23" t="s">
        <v>17</v>
      </c>
      <c r="D185" s="23" t="s">
        <v>112</v>
      </c>
      <c r="E185" s="23"/>
      <c r="F185" s="24" t="s">
        <v>32</v>
      </c>
      <c r="G185" s="25">
        <f>G186</f>
        <v>939.5</v>
      </c>
    </row>
    <row r="186" spans="2:7" s="15" customFormat="1" ht="45.75" customHeight="1">
      <c r="B186" s="23" t="s">
        <v>13</v>
      </c>
      <c r="C186" s="23" t="s">
        <v>17</v>
      </c>
      <c r="D186" s="23" t="s">
        <v>113</v>
      </c>
      <c r="E186" s="23"/>
      <c r="F186" s="24" t="s">
        <v>19</v>
      </c>
      <c r="G186" s="25">
        <f>G187</f>
        <v>939.5</v>
      </c>
    </row>
    <row r="187" spans="2:7" s="15" customFormat="1" ht="15.75" customHeight="1">
      <c r="B187" s="23" t="s">
        <v>13</v>
      </c>
      <c r="C187" s="23" t="s">
        <v>17</v>
      </c>
      <c r="D187" s="23" t="s">
        <v>96</v>
      </c>
      <c r="E187" s="23"/>
      <c r="F187" s="24" t="s">
        <v>33</v>
      </c>
      <c r="G187" s="25">
        <f>G188</f>
        <v>939.5</v>
      </c>
    </row>
    <row r="188" spans="2:7" s="15" customFormat="1" ht="75" customHeight="1">
      <c r="B188" s="23" t="s">
        <v>13</v>
      </c>
      <c r="C188" s="23" t="s">
        <v>17</v>
      </c>
      <c r="D188" s="23" t="s">
        <v>96</v>
      </c>
      <c r="E188" s="23" t="s">
        <v>21</v>
      </c>
      <c r="F188" s="24" t="s">
        <v>22</v>
      </c>
      <c r="G188" s="25">
        <f>G189</f>
        <v>939.5</v>
      </c>
    </row>
    <row r="189" spans="2:7" s="15" customFormat="1" ht="30.75" customHeight="1">
      <c r="B189" s="23" t="s">
        <v>13</v>
      </c>
      <c r="C189" s="23" t="s">
        <v>17</v>
      </c>
      <c r="D189" s="23" t="s">
        <v>96</v>
      </c>
      <c r="E189" s="23" t="s">
        <v>34</v>
      </c>
      <c r="F189" s="24" t="s">
        <v>157</v>
      </c>
      <c r="G189" s="25">
        <v>939.5</v>
      </c>
    </row>
    <row r="190" spans="2:7" s="15" customFormat="1" ht="24" customHeight="1">
      <c r="B190" s="23"/>
      <c r="C190" s="23"/>
      <c r="D190" s="23"/>
      <c r="E190" s="23"/>
      <c r="F190" s="24" t="s">
        <v>88</v>
      </c>
      <c r="G190" s="25">
        <f>G168+G18</f>
        <v>288724.7</v>
      </c>
    </row>
    <row r="191" spans="2:7" s="15" customFormat="1" ht="12.75">
      <c r="B191" s="8"/>
      <c r="C191" s="8"/>
      <c r="D191" s="8"/>
      <c r="E191" s="8"/>
      <c r="F191" s="16"/>
      <c r="G191" s="17"/>
    </row>
    <row r="192" spans="2:7" ht="24.75" customHeight="1"/>
    <row r="193" spans="2:7" s="9" customFormat="1" ht="22.15" customHeight="1">
      <c r="B193" s="31" t="s">
        <v>89</v>
      </c>
      <c r="C193" s="31"/>
      <c r="D193" s="32"/>
      <c r="E193" s="31"/>
      <c r="F193" s="41" t="s">
        <v>135</v>
      </c>
      <c r="G193" s="41"/>
    </row>
    <row r="195" spans="2:7">
      <c r="B195"/>
      <c r="C195"/>
      <c r="D195"/>
      <c r="E195"/>
      <c r="F195"/>
      <c r="G195"/>
    </row>
    <row r="196" spans="2:7">
      <c r="B196"/>
      <c r="C196"/>
      <c r="D196"/>
      <c r="E196"/>
      <c r="F196"/>
      <c r="G196"/>
    </row>
    <row r="197" spans="2:7">
      <c r="B197"/>
      <c r="C197"/>
      <c r="D197"/>
      <c r="E197"/>
      <c r="F197"/>
      <c r="G197"/>
    </row>
    <row r="198" spans="2:7">
      <c r="B198"/>
      <c r="C198"/>
      <c r="D198"/>
      <c r="E198"/>
      <c r="F198"/>
      <c r="G198"/>
    </row>
    <row r="199" spans="2:7">
      <c r="B199"/>
      <c r="C199"/>
      <c r="D199"/>
      <c r="E199"/>
      <c r="F199"/>
      <c r="G199"/>
    </row>
    <row r="200" spans="2:7">
      <c r="B200"/>
      <c r="C200"/>
      <c r="D200"/>
      <c r="E200"/>
      <c r="F200"/>
      <c r="G200"/>
    </row>
    <row r="201" spans="2:7">
      <c r="B201"/>
      <c r="C201"/>
      <c r="D201"/>
      <c r="E201"/>
      <c r="F201"/>
      <c r="G201"/>
    </row>
    <row r="202" spans="2:7">
      <c r="B202"/>
      <c r="C202"/>
      <c r="D202"/>
      <c r="E202"/>
      <c r="F202"/>
      <c r="G202"/>
    </row>
    <row r="203" spans="2:7">
      <c r="B203"/>
      <c r="C203"/>
      <c r="D203"/>
      <c r="E203"/>
      <c r="F203"/>
      <c r="G203"/>
    </row>
    <row r="204" spans="2:7">
      <c r="B204"/>
      <c r="C204"/>
      <c r="D204"/>
      <c r="E204"/>
      <c r="F204"/>
      <c r="G204"/>
    </row>
    <row r="205" spans="2:7">
      <c r="B205"/>
      <c r="C205"/>
      <c r="D205"/>
      <c r="E205"/>
      <c r="F205"/>
      <c r="G205"/>
    </row>
    <row r="206" spans="2:7">
      <c r="B206"/>
      <c r="C206"/>
      <c r="D206"/>
      <c r="E206"/>
      <c r="F206"/>
      <c r="G206"/>
    </row>
    <row r="207" spans="2:7">
      <c r="B207"/>
      <c r="C207"/>
      <c r="D207"/>
      <c r="E207"/>
      <c r="F207"/>
      <c r="G207"/>
    </row>
    <row r="208" spans="2:7">
      <c r="B208"/>
      <c r="C208"/>
      <c r="D208"/>
      <c r="E208"/>
      <c r="F208"/>
      <c r="G208"/>
    </row>
    <row r="209" spans="2:7">
      <c r="B209"/>
      <c r="C209"/>
      <c r="D209"/>
      <c r="E209"/>
      <c r="F209"/>
      <c r="G209"/>
    </row>
    <row r="210" spans="2:7">
      <c r="B210"/>
      <c r="C210"/>
      <c r="D210"/>
      <c r="E210"/>
      <c r="F210"/>
      <c r="G210"/>
    </row>
    <row r="211" spans="2:7">
      <c r="B211"/>
      <c r="C211"/>
      <c r="D211"/>
      <c r="E211"/>
      <c r="F211"/>
      <c r="G211"/>
    </row>
    <row r="212" spans="2:7">
      <c r="B212" s="8"/>
      <c r="C212"/>
      <c r="D212"/>
      <c r="E212"/>
      <c r="F212"/>
      <c r="G212"/>
    </row>
    <row r="213" spans="2:7">
      <c r="B213" s="8"/>
      <c r="C213"/>
      <c r="D213"/>
      <c r="E213"/>
      <c r="F213"/>
      <c r="G213"/>
    </row>
    <row r="214" spans="2:7">
      <c r="B214"/>
      <c r="C214"/>
      <c r="D214"/>
      <c r="E214"/>
      <c r="F214"/>
      <c r="G214"/>
    </row>
    <row r="215" spans="2:7">
      <c r="B215"/>
      <c r="C215"/>
      <c r="D215"/>
      <c r="E215"/>
      <c r="F215"/>
      <c r="G215"/>
    </row>
    <row r="216" spans="2:7">
      <c r="B216"/>
      <c r="C216"/>
      <c r="D216"/>
      <c r="E216"/>
      <c r="F216"/>
      <c r="G216"/>
    </row>
    <row r="217" spans="2:7">
      <c r="B217"/>
      <c r="C217"/>
      <c r="D217"/>
      <c r="E217"/>
      <c r="F217"/>
      <c r="G217"/>
    </row>
    <row r="218" spans="2:7">
      <c r="B218"/>
      <c r="C218"/>
      <c r="D218"/>
      <c r="E218"/>
      <c r="F218"/>
      <c r="G218"/>
    </row>
    <row r="219" spans="2:7">
      <c r="B219"/>
      <c r="C219"/>
      <c r="D219"/>
      <c r="E219"/>
      <c r="F219"/>
      <c r="G219"/>
    </row>
    <row r="220" spans="2:7">
      <c r="B220"/>
      <c r="C220"/>
      <c r="D220"/>
      <c r="E220"/>
      <c r="F220"/>
      <c r="G220"/>
    </row>
    <row r="221" spans="2:7">
      <c r="B221"/>
      <c r="C221"/>
      <c r="D221"/>
      <c r="E221"/>
      <c r="F221"/>
      <c r="G221"/>
    </row>
    <row r="222" spans="2:7">
      <c r="B222"/>
      <c r="C222"/>
      <c r="D222"/>
      <c r="E222"/>
      <c r="F222"/>
      <c r="G222"/>
    </row>
    <row r="223" spans="2:7">
      <c r="B223"/>
      <c r="C223"/>
      <c r="D223"/>
      <c r="E223"/>
      <c r="F223"/>
      <c r="G223"/>
    </row>
    <row r="224" spans="2:7">
      <c r="B224"/>
      <c r="C224"/>
      <c r="D224"/>
      <c r="E224"/>
      <c r="F224"/>
      <c r="G224"/>
    </row>
    <row r="225" spans="2:7">
      <c r="B225"/>
      <c r="C225"/>
      <c r="D225"/>
      <c r="E225"/>
      <c r="F225"/>
      <c r="G225"/>
    </row>
    <row r="226" spans="2:7">
      <c r="B226"/>
      <c r="C226"/>
      <c r="D226"/>
      <c r="E226"/>
      <c r="F226"/>
      <c r="G226"/>
    </row>
    <row r="227" spans="2:7">
      <c r="B227"/>
      <c r="C227"/>
      <c r="D227"/>
      <c r="E227"/>
      <c r="F227"/>
      <c r="G227"/>
    </row>
    <row r="228" spans="2:7">
      <c r="B228"/>
      <c r="C228"/>
      <c r="D228"/>
      <c r="E228"/>
      <c r="F228"/>
      <c r="G228"/>
    </row>
    <row r="229" spans="2:7">
      <c r="B229"/>
      <c r="C229"/>
      <c r="D229"/>
      <c r="E229"/>
      <c r="F229"/>
      <c r="G229"/>
    </row>
    <row r="230" spans="2:7">
      <c r="B230"/>
      <c r="C230"/>
      <c r="D230"/>
      <c r="E230"/>
      <c r="F230"/>
      <c r="G230"/>
    </row>
    <row r="231" spans="2:7">
      <c r="B231"/>
      <c r="C231"/>
      <c r="D231"/>
      <c r="E231"/>
      <c r="F231"/>
      <c r="G231"/>
    </row>
    <row r="232" spans="2:7">
      <c r="B232"/>
      <c r="C232"/>
      <c r="D232"/>
      <c r="E232"/>
      <c r="F232"/>
      <c r="G232"/>
    </row>
    <row r="233" spans="2:7">
      <c r="B233"/>
      <c r="C233"/>
      <c r="D233"/>
      <c r="E233"/>
      <c r="F233"/>
      <c r="G233"/>
    </row>
    <row r="241" spans="2:7" s="9" customFormat="1">
      <c r="B241" s="2"/>
      <c r="C241" s="2"/>
      <c r="D241" s="2"/>
      <c r="E241" s="2"/>
      <c r="F241" s="3"/>
      <c r="G241" s="4"/>
    </row>
  </sheetData>
  <sheetProtection selectLockedCells="1" selectUnlockedCells="1"/>
  <autoFilter ref="B16:H192"/>
  <mergeCells count="6">
    <mergeCell ref="F10:G10"/>
    <mergeCell ref="B12:G12"/>
    <mergeCell ref="F193:G193"/>
    <mergeCell ref="B15:G15"/>
    <mergeCell ref="B13:G13"/>
    <mergeCell ref="B14:G14"/>
  </mergeCells>
  <pageMargins left="1.1811023622047245" right="0.39370078740157483" top="0.78740157480314965" bottom="0.59055118110236227" header="0.39370078740157483" footer="0.36458333333333331"/>
  <pageSetup paperSize="9" orientation="portrait" useFirstPageNumber="1" horizontalDpi="300" verticalDpi="300" r:id="rId1"/>
  <headerFooter differentFirst="1" alignWithMargins="0">
    <oddHeader>&amp;C&amp;9&amp;P</oddHeader>
    <oddFooter>&amp;L&amp;8 19.12.2023 № 45/3&amp;RSR2s45r03p8</oddFooter>
    <firstFooter>&amp;L&amp;8 19.12.2023 № 45/3&amp;R&amp;8SR2s45r03p8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Tikhonov</cp:lastModifiedBy>
  <cp:lastPrinted>2023-12-20T06:33:53Z</cp:lastPrinted>
  <dcterms:created xsi:type="dcterms:W3CDTF">2023-12-21T12:59:39Z</dcterms:created>
  <dcterms:modified xsi:type="dcterms:W3CDTF">2023-12-21T12:59:42Z</dcterms:modified>
</cp:coreProperties>
</file>